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filterPrivacy="1" defaultThemeVersion="124226"/>
  <xr:revisionPtr revIDLastSave="0" documentId="13_ncr:1_{5FAF5A3A-9A8D-435D-BCEB-9B6A01B1BD14}" xr6:coauthVersionLast="36" xr6:coauthVersionMax="36" xr10:uidLastSave="{00000000-0000-0000-0000-000000000000}"/>
  <bookViews>
    <workbookView xWindow="0" yWindow="0" windowWidth="28770" windowHeight="12360" firstSheet="3" activeTab="6" xr2:uid="{00000000-000D-0000-FFFF-FFFF00000000}"/>
  </bookViews>
  <sheets>
    <sheet name="II.1. 1.1. 011_zrobione PW_SPRA" sheetId="23" r:id="rId1"/>
    <sheet name="II.1. 1.1. 013, 014_zrobione PW" sheetId="22" r:id="rId2"/>
    <sheet name="II.1. 1.1. WNiP_zrobione PW" sheetId="4" r:id="rId3"/>
    <sheet name="II.1. 1.5._zrobione PW" sheetId="5" r:id="rId4"/>
    <sheet name="II.1. 1.7._zrobione PW" sheetId="10" r:id="rId5"/>
    <sheet name="II.1. 1.14. _zrobione PW" sheetId="16" r:id="rId6"/>
    <sheet name="II.1. 1.15. _zrobione PW " sheetId="25" r:id="rId7"/>
  </sheets>
  <definedNames>
    <definedName name="_xlnm.Print_Area" localSheetId="0">'II.1. 1.1. 011_zrobione PW_SPRA'!$1:$58</definedName>
    <definedName name="_xlnm.Print_Area" localSheetId="1">'II.1. 1.1. 013, 014_zrobione PW'!$1:$30</definedName>
    <definedName name="_xlnm.Print_Area" localSheetId="2">'II.1. 1.1. WNiP_zrobione PW'!$1:$29</definedName>
    <definedName name="_xlnm.Print_Area" localSheetId="5">'II.1. 1.14. _zrobione PW'!$A$1:$L$12</definedName>
    <definedName name="_xlnm.Print_Area" localSheetId="6">'II.1. 1.15. _zrobione PW '!$A$1:$D$16</definedName>
    <definedName name="_xlnm.Print_Area" localSheetId="3">'II.1. 1.5._zrobione PW'!$1:$13</definedName>
    <definedName name="_xlnm.Print_Area" localSheetId="4">'II.1. 1.7._zrobione PW'!$1:$15</definedName>
  </definedNames>
  <calcPr calcId="191029"/>
</workbook>
</file>

<file path=xl/calcChain.xml><?xml version="1.0" encoding="utf-8"?>
<calcChain xmlns="http://schemas.openxmlformats.org/spreadsheetml/2006/main">
  <c r="D11" i="5" l="1"/>
  <c r="E11" i="5"/>
  <c r="F11" i="5"/>
  <c r="C11" i="5"/>
  <c r="G9" i="10" l="1"/>
  <c r="C9" i="16" l="1"/>
  <c r="C12" i="25" l="1"/>
  <c r="H9" i="10" l="1"/>
  <c r="K19" i="4" l="1"/>
  <c r="K18" i="4"/>
  <c r="C49" i="23" l="1"/>
  <c r="C48" i="23"/>
  <c r="C47" i="23"/>
  <c r="C46" i="23"/>
  <c r="C45" i="23"/>
  <c r="C44" i="23"/>
  <c r="C43" i="23"/>
  <c r="C42" i="23"/>
  <c r="C41" i="23"/>
  <c r="C40" i="23"/>
  <c r="J35" i="23"/>
  <c r="I35" i="23"/>
  <c r="H35" i="23"/>
  <c r="F35" i="23"/>
  <c r="E35" i="23"/>
  <c r="D35" i="23"/>
  <c r="C35" i="23"/>
  <c r="K34" i="23"/>
  <c r="G34" i="23"/>
  <c r="K33" i="23"/>
  <c r="L33" i="23" s="1"/>
  <c r="G33" i="23"/>
  <c r="K32" i="23"/>
  <c r="G32" i="23"/>
  <c r="L32" i="23" s="1"/>
  <c r="K31" i="23"/>
  <c r="G31" i="23"/>
  <c r="K30" i="23"/>
  <c r="G30" i="23"/>
  <c r="L30" i="23" s="1"/>
  <c r="K29" i="23"/>
  <c r="G29" i="23"/>
  <c r="K28" i="23"/>
  <c r="G28" i="23"/>
  <c r="K27" i="23"/>
  <c r="G27" i="23"/>
  <c r="K26" i="23"/>
  <c r="G26" i="23"/>
  <c r="L26" i="23" s="1"/>
  <c r="K25" i="23"/>
  <c r="G25" i="23"/>
  <c r="L25" i="23" s="1"/>
  <c r="J20" i="23"/>
  <c r="I20" i="23"/>
  <c r="H20" i="23"/>
  <c r="F20" i="23"/>
  <c r="E20" i="23"/>
  <c r="D20" i="23"/>
  <c r="C20" i="23"/>
  <c r="K19" i="23"/>
  <c r="G19" i="23"/>
  <c r="L19" i="23" s="1"/>
  <c r="K18" i="23"/>
  <c r="G18" i="23"/>
  <c r="K17" i="23"/>
  <c r="G17" i="23"/>
  <c r="K16" i="23"/>
  <c r="G16" i="23"/>
  <c r="K15" i="23"/>
  <c r="G15" i="23"/>
  <c r="K14" i="23"/>
  <c r="G14" i="23"/>
  <c r="K13" i="23"/>
  <c r="G13" i="23"/>
  <c r="K12" i="23"/>
  <c r="G12" i="23"/>
  <c r="K11" i="23"/>
  <c r="G11" i="23"/>
  <c r="K10" i="23"/>
  <c r="L10" i="23" s="1"/>
  <c r="G10" i="23"/>
  <c r="C25" i="22"/>
  <c r="C24" i="22"/>
  <c r="J19" i="22"/>
  <c r="I19" i="22"/>
  <c r="H19" i="22"/>
  <c r="F19" i="22"/>
  <c r="E19" i="22"/>
  <c r="D19" i="22"/>
  <c r="C19" i="22"/>
  <c r="K18" i="22"/>
  <c r="G18" i="22"/>
  <c r="K17" i="22"/>
  <c r="G17" i="22"/>
  <c r="J12" i="22"/>
  <c r="I12" i="22"/>
  <c r="H12" i="22"/>
  <c r="F12" i="22"/>
  <c r="E12" i="22"/>
  <c r="D12" i="22"/>
  <c r="C12" i="22"/>
  <c r="K11" i="22"/>
  <c r="G11" i="22"/>
  <c r="K10" i="22"/>
  <c r="G10" i="22"/>
  <c r="L29" i="23" l="1"/>
  <c r="L40" i="23"/>
  <c r="L18" i="23"/>
  <c r="L48" i="23" s="1"/>
  <c r="L16" i="23"/>
  <c r="L14" i="23"/>
  <c r="G20" i="23"/>
  <c r="K35" i="23"/>
  <c r="L11" i="23"/>
  <c r="L41" i="23" s="1"/>
  <c r="L13" i="23"/>
  <c r="L27" i="23"/>
  <c r="L34" i="23"/>
  <c r="L49" i="23" s="1"/>
  <c r="K20" i="23"/>
  <c r="L15" i="23"/>
  <c r="L45" i="23" s="1"/>
  <c r="L17" i="23"/>
  <c r="L31" i="23"/>
  <c r="C50" i="23"/>
  <c r="L47" i="23"/>
  <c r="G35" i="23"/>
  <c r="L28" i="23"/>
  <c r="L12" i="23"/>
  <c r="L11" i="22"/>
  <c r="L18" i="22"/>
  <c r="G12" i="22"/>
  <c r="G19" i="22"/>
  <c r="K12" i="22"/>
  <c r="K19" i="22"/>
  <c r="C26" i="22"/>
  <c r="L10" i="22"/>
  <c r="L17" i="22"/>
  <c r="F12" i="10"/>
  <c r="E12" i="10"/>
  <c r="D12" i="10"/>
  <c r="C12" i="10"/>
  <c r="G11" i="10"/>
  <c r="H11" i="10" s="1"/>
  <c r="G10" i="10"/>
  <c r="G8" i="10"/>
  <c r="L44" i="23" l="1"/>
  <c r="L42" i="23"/>
  <c r="L46" i="23"/>
  <c r="L35" i="23"/>
  <c r="L20" i="23"/>
  <c r="L43" i="23"/>
  <c r="L25" i="22"/>
  <c r="L19" i="22"/>
  <c r="L24" i="22"/>
  <c r="L12" i="22"/>
  <c r="G12" i="10"/>
  <c r="J20" i="4"/>
  <c r="I20" i="4"/>
  <c r="H20" i="4"/>
  <c r="F20" i="4"/>
  <c r="E20" i="4"/>
  <c r="D20" i="4"/>
  <c r="C20" i="4"/>
  <c r="G19" i="4"/>
  <c r="L19" i="4" s="1"/>
  <c r="G18" i="4"/>
  <c r="L18" i="4" s="1"/>
  <c r="K17" i="4"/>
  <c r="G17" i="4"/>
  <c r="G20" i="4" s="1"/>
  <c r="K11" i="4"/>
  <c r="K10" i="4"/>
  <c r="K12" i="4" s="1"/>
  <c r="J12" i="4"/>
  <c r="I12" i="4"/>
  <c r="H12" i="4"/>
  <c r="F12" i="4"/>
  <c r="E12" i="4"/>
  <c r="D12" i="4"/>
  <c r="C12" i="4"/>
  <c r="G11" i="4"/>
  <c r="G10" i="4"/>
  <c r="L10" i="4" s="1"/>
  <c r="L12" i="4" s="1"/>
  <c r="C25" i="4" l="1"/>
  <c r="C26" i="4" s="1"/>
  <c r="L50" i="23"/>
  <c r="L17" i="4"/>
  <c r="L20" i="4" s="1"/>
  <c r="L25" i="4" s="1"/>
  <c r="L26" i="4" s="1"/>
  <c r="L11" i="4"/>
  <c r="L26" i="22"/>
  <c r="K20" i="4"/>
  <c r="G12" i="4"/>
  <c r="H10" i="10" l="1"/>
  <c r="H8" i="10"/>
  <c r="H12" i="10" s="1"/>
</calcChain>
</file>

<file path=xl/sharedStrings.xml><?xml version="1.0" encoding="utf-8"?>
<sst xmlns="http://schemas.openxmlformats.org/spreadsheetml/2006/main" count="257" uniqueCount="158">
  <si>
    <t>1.</t>
  </si>
  <si>
    <t>2.</t>
  </si>
  <si>
    <t>3.</t>
  </si>
  <si>
    <t xml:space="preserve">  </t>
  </si>
  <si>
    <t>aktualizacja</t>
  </si>
  <si>
    <t>przemieszczenie</t>
  </si>
  <si>
    <t>nabycie</t>
  </si>
  <si>
    <t>likwidacja</t>
  </si>
  <si>
    <t xml:space="preserve">Ogółem zwiększenie umorzenia
(14 + 15 + 16) </t>
  </si>
  <si>
    <t xml:space="preserve">Ogółem zmniejszenie umorzenia
(18 + 19 + 20) </t>
  </si>
  <si>
    <t>Umorzenie - stan na koniec roku obrotowego
(13 + 17 - 21)</t>
  </si>
  <si>
    <t>Grunty</t>
  </si>
  <si>
    <t>Środki transportu</t>
  </si>
  <si>
    <t xml:space="preserve">stan na początek roku obrotowego
 (3 - 13) </t>
  </si>
  <si>
    <t xml:space="preserve">stan na koniec roku obrotowego
 (12 - 22) </t>
  </si>
  <si>
    <t>Wartości niematerialne
 i prawne</t>
  </si>
  <si>
    <t>w tym:
umarzane w 100 %</t>
  </si>
  <si>
    <t xml:space="preserve">w tym: 
umorzenie 071
</t>
  </si>
  <si>
    <t xml:space="preserve">umorzenie 072
</t>
  </si>
  <si>
    <r>
      <t>Wartość początkowa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</si>
  <si>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</si>
  <si>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</si>
  <si>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Ogółem zmniejszenie wartości początkowej (8 + 9 + 10)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</si>
  <si>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4"/>
        <color theme="1"/>
        <rFont val="Arial"/>
        <family val="2"/>
        <charset val="238"/>
      </rPr>
      <t xml:space="preserve"> </t>
    </r>
  </si>
  <si>
    <r>
      <t>zbycie</t>
    </r>
    <r>
      <rPr>
        <sz val="14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</si>
  <si>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</si>
  <si>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aktualizacja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</si>
  <si>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</si>
  <si>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</si>
  <si>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</si>
  <si>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16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</si>
  <si>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6"/>
        <color theme="1"/>
        <rFont val="Arial"/>
        <family val="2"/>
        <charset val="238"/>
      </rPr>
      <t xml:space="preserve"> </t>
    </r>
  </si>
  <si>
    <r>
      <t>zbycie</t>
    </r>
    <r>
      <rPr>
        <sz val="16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</si>
  <si>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</si>
  <si>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aktualizacja</t>
    </r>
    <r>
      <rPr>
        <sz val="16"/>
        <color theme="1"/>
        <rFont val="Arial"/>
        <family val="2"/>
        <charset val="238"/>
      </rPr>
      <t xml:space="preserve"> </t>
    </r>
  </si>
  <si>
    <r>
      <t>Wartość netto składników aktywów</t>
    </r>
    <r>
      <rPr>
        <sz val="20"/>
        <color theme="1"/>
        <rFont val="Arial"/>
        <family val="2"/>
        <charset val="238"/>
      </rPr>
      <t xml:space="preserve"> </t>
    </r>
  </si>
  <si>
    <t>Ogółem zwiększenie wartości początkowej
(4 + 5 + 6)</t>
  </si>
  <si>
    <t>Zmniejszenie umorzenia w ciągu roku obrotowego</t>
  </si>
  <si>
    <r>
      <t>Zwiększenie umorzenia w ciągu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</si>
  <si>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16"/>
        <color theme="1"/>
        <rFont val="Arial"/>
        <family val="2"/>
        <charset val="238"/>
      </rPr>
      <t xml:space="preserve"> </t>
    </r>
  </si>
  <si>
    <t xml:space="preserve">1. </t>
  </si>
  <si>
    <t xml:space="preserve">2. </t>
  </si>
  <si>
    <t>Stan na koniec roku obrotowego</t>
  </si>
  <si>
    <r>
      <t>Lp.</t>
    </r>
    <r>
      <rPr>
        <sz val="18"/>
        <color theme="1"/>
        <rFont val="Arial"/>
        <family val="2"/>
        <charset val="238"/>
      </rPr>
      <t xml:space="preserve"> </t>
    </r>
  </si>
  <si>
    <r>
      <t>zwiększenia</t>
    </r>
    <r>
      <rPr>
        <sz val="18"/>
        <color theme="1"/>
        <rFont val="Arial"/>
        <family val="2"/>
        <charset val="238"/>
      </rPr>
      <t xml:space="preserve"> </t>
    </r>
  </si>
  <si>
    <r>
      <t>zmniejszenia</t>
    </r>
    <r>
      <rPr>
        <sz val="18"/>
        <color theme="1"/>
        <rFont val="Arial"/>
        <family val="2"/>
        <charset val="238"/>
      </rPr>
      <t xml:space="preserve"> </t>
    </r>
  </si>
  <si>
    <t xml:space="preserve">(3 + 4 - 5) </t>
  </si>
  <si>
    <t xml:space="preserve">Stan na początek roku obrotowego </t>
  </si>
  <si>
    <t xml:space="preserve">Zmiany w trakcie roku obrotowego </t>
  </si>
  <si>
    <r>
      <t>Grupa według KŚT</t>
    </r>
    <r>
      <rPr>
        <sz val="18"/>
        <color theme="1"/>
        <rFont val="Arial"/>
        <family val="2"/>
        <charset val="238"/>
      </rPr>
      <t xml:space="preserve"> </t>
    </r>
  </si>
  <si>
    <t>Obiekty inżynierii lądowej i wodnej</t>
  </si>
  <si>
    <t>Kotły i maszyny energetyczne</t>
  </si>
  <si>
    <t>Maszyny, urządzenia i aparaty ogólnego zastosowania</t>
  </si>
  <si>
    <t>Maszyny, urządzenia i aparaty specjalistyczne</t>
  </si>
  <si>
    <t>Urządzenia techniczne</t>
  </si>
  <si>
    <t>Narzędzia, przyrządy, ruchomości i wyposażenie gdzie indziej niesklasyfikowane</t>
  </si>
  <si>
    <t>Inwentarz żywy</t>
  </si>
  <si>
    <t>Budynki i lokale oraz spółdzielcze prawo do lokalu użytkowego i spółdzielcze własnościowe prawo do lokalu mieszkalnego</t>
  </si>
  <si>
    <t>Razem (0+1+2+3+4+5+6+7+8+9)</t>
  </si>
  <si>
    <r>
      <t xml:space="preserve">Nazwa grupy rodzajowej </t>
    </r>
    <r>
      <rPr>
        <sz val="16"/>
        <color theme="1"/>
        <rFont val="Arial"/>
        <family val="2"/>
        <charset val="238"/>
      </rPr>
      <t xml:space="preserve"> </t>
    </r>
  </si>
  <si>
    <t xml:space="preserve">Nazwa grupy rodzajowej  </t>
  </si>
  <si>
    <t>L.p.</t>
  </si>
  <si>
    <t>Wyszczególnienie</t>
  </si>
  <si>
    <t>Razem</t>
  </si>
  <si>
    <t xml:space="preserve">Razem </t>
  </si>
  <si>
    <t>Wartość nieamortyzowanych lub nieumarzanych przez jednostkę środków trwałych, używanych na podstawie umów najmu, dzierżawy i innych umów, w tym z tytułu umów leasingu</t>
  </si>
  <si>
    <r>
      <t>amortyzacja/umorzenie za rok obrotowy</t>
    </r>
    <r>
      <rPr>
        <sz val="16"/>
        <color theme="1"/>
        <rFont val="Arial"/>
        <family val="2"/>
        <charset val="238"/>
      </rPr>
      <t xml:space="preserve"> </t>
    </r>
  </si>
  <si>
    <t>Ad. II.1. 1.5.</t>
  </si>
  <si>
    <t>Ad. II.1. 1.7.</t>
  </si>
  <si>
    <t>Odpisy aktualizujące wartość należności</t>
  </si>
  <si>
    <t>Wyszczególnienie (grupa należności)</t>
  </si>
  <si>
    <t xml:space="preserve">Stan odpisów na początek roku obrotowego </t>
  </si>
  <si>
    <t>Stan odpisów na koniec roku obrotowego</t>
  </si>
  <si>
    <t>wykorzystanie</t>
  </si>
  <si>
    <t>rozwiązanie</t>
  </si>
  <si>
    <t>razem</t>
  </si>
  <si>
    <t xml:space="preserve">(3 + 4 - 7) </t>
  </si>
  <si>
    <t>Ad. II.1. 1.14.</t>
  </si>
  <si>
    <t>Kwota otrzymanych gwarancji 
i poręczeń</t>
  </si>
  <si>
    <r>
      <t>nabycie</t>
    </r>
    <r>
      <rPr>
        <b/>
        <sz val="16"/>
        <color theme="1"/>
        <rFont val="Calibri"/>
        <family val="2"/>
        <charset val="238"/>
      </rPr>
      <t>˟</t>
    </r>
  </si>
  <si>
    <r>
      <t>przemieszczenie</t>
    </r>
    <r>
      <rPr>
        <b/>
        <sz val="16"/>
        <color theme="1"/>
        <rFont val="Calibri"/>
        <family val="2"/>
        <charset val="238"/>
      </rPr>
      <t>˟˟</t>
    </r>
  </si>
  <si>
    <t>˟˟przemieszczenie: np. przyjęcie z budowy, ulepszenie, przekwalifikowanie grup rodzajowych</t>
  </si>
  <si>
    <r>
      <t>Zmniejszenie umorzenia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w ciągu roku obrotowego</t>
    </r>
  </si>
  <si>
    <t>Zmiana stanu wartości początkowej i amortyzacji/umorzenia
wartości niematerialnych i prawnych</t>
  </si>
  <si>
    <t>Wyszczególnienie 
(rodzaj otrzymanych gwarancji 
i poręczeń)</t>
  </si>
  <si>
    <t>l.p.</t>
  </si>
  <si>
    <t>Pozostałe środki trwałe</t>
  </si>
  <si>
    <t>Zbiory biblioteczne</t>
  </si>
  <si>
    <t xml:space="preserve">Nazwa  </t>
  </si>
  <si>
    <t xml:space="preserve">Nazwa   </t>
  </si>
  <si>
    <t xml:space="preserve"> Zmiany stanu wartości początkowych i umorzenia
pozostałych środków trwałych (013) oraz zbiorów bibliotecznych (014)</t>
  </si>
  <si>
    <t>Razem (1+2)</t>
  </si>
  <si>
    <t xml:space="preserve"> Zmiany stanu wartości początkowych i amortyzacji/umorzenia
grup rodzajowych środków trwałych (011)</t>
  </si>
  <si>
    <t xml:space="preserve">Ad. II. 1.  1.1.        cz. 2                           </t>
  </si>
  <si>
    <t xml:space="preserve">Ad. II. 1.  1.1.     cz. 3                              </t>
  </si>
  <si>
    <r>
      <t xml:space="preserve">Nazwa  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</si>
  <si>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</si>
  <si>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</si>
  <si>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</si>
  <si>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</si>
  <si>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20"/>
        <color theme="1"/>
        <rFont val="Arial"/>
        <family val="2"/>
        <charset val="238"/>
      </rPr>
      <t xml:space="preserve"> </t>
    </r>
  </si>
  <si>
    <r>
      <t>nabycie</t>
    </r>
    <r>
      <rPr>
        <b/>
        <sz val="20"/>
        <color theme="1"/>
        <rFont val="Calibri"/>
        <family val="2"/>
        <charset val="238"/>
      </rPr>
      <t>˟</t>
    </r>
  </si>
  <si>
    <r>
      <t>zbycie</t>
    </r>
    <r>
      <rPr>
        <sz val="20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</si>
  <si>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</si>
  <si>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20"/>
        <color theme="1"/>
        <rFont val="Arial"/>
        <family val="2"/>
        <charset val="238"/>
      </rPr>
      <t xml:space="preserve"> </t>
    </r>
  </si>
  <si>
    <r>
      <t>Zmniejszenie umorzenia</t>
    </r>
    <r>
      <rPr>
        <sz val="20"/>
        <color theme="1"/>
        <rFont val="Arial"/>
        <family val="2"/>
        <charset val="238"/>
      </rPr>
      <t xml:space="preserve"> </t>
    </r>
    <r>
      <rPr>
        <b/>
        <sz val="20"/>
        <color theme="1"/>
        <rFont val="Arial"/>
        <family val="2"/>
        <charset val="238"/>
      </rPr>
      <t>w ciągu roku obrotowego</t>
    </r>
  </si>
  <si>
    <r>
      <t>aktualizacja</t>
    </r>
    <r>
      <rPr>
        <sz val="20"/>
        <color theme="1"/>
        <rFont val="Arial"/>
        <family val="2"/>
        <charset val="238"/>
      </rPr>
      <t xml:space="preserve"> </t>
    </r>
  </si>
  <si>
    <r>
      <t>umorzenie za rok obrotowy</t>
    </r>
    <r>
      <rPr>
        <sz val="20"/>
        <color theme="1"/>
        <rFont val="Arial"/>
        <family val="2"/>
        <charset val="238"/>
      </rPr>
      <t xml:space="preserve"> </t>
    </r>
  </si>
  <si>
    <r>
      <t>inne</t>
    </r>
    <r>
      <rPr>
        <b/>
        <sz val="20"/>
        <color theme="1"/>
        <rFont val="Calibri"/>
        <family val="2"/>
        <charset val="238"/>
      </rPr>
      <t>˟˟</t>
    </r>
  </si>
  <si>
    <r>
      <t>inne</t>
    </r>
    <r>
      <rPr>
        <sz val="20"/>
        <color theme="1"/>
        <rFont val="Arial"/>
        <family val="2"/>
        <charset val="238"/>
      </rPr>
      <t xml:space="preserve"> </t>
    </r>
    <r>
      <rPr>
        <sz val="20"/>
        <color theme="1"/>
        <rFont val="Calibri"/>
        <family val="2"/>
        <charset val="238"/>
      </rPr>
      <t>˟˟</t>
    </r>
  </si>
  <si>
    <r>
      <t>inne</t>
    </r>
    <r>
      <rPr>
        <sz val="16"/>
        <color theme="1"/>
        <rFont val="Arial"/>
        <family val="2"/>
        <charset val="238"/>
      </rPr>
      <t xml:space="preserve"> </t>
    </r>
    <r>
      <rPr>
        <sz val="16"/>
        <color theme="1"/>
        <rFont val="Calibri"/>
        <family val="2"/>
        <charset val="238"/>
      </rPr>
      <t>˟˟˟</t>
    </r>
  </si>
  <si>
    <t>˟˟inne - podać, z jakiego tytułu</t>
  </si>
  <si>
    <t>˟˟˟ inne - podać, z jakiego tytułu</t>
  </si>
  <si>
    <r>
      <t>inne*</t>
    </r>
    <r>
      <rPr>
        <sz val="14"/>
        <color theme="1"/>
        <rFont val="Arial"/>
        <family val="2"/>
        <charset val="238"/>
      </rPr>
      <t xml:space="preserve"> </t>
    </r>
  </si>
  <si>
    <r>
      <t>inne</t>
    </r>
    <r>
      <rPr>
        <sz val="14"/>
        <color theme="1"/>
        <rFont val="Arial"/>
        <family val="2"/>
        <charset val="238"/>
      </rPr>
      <t>*</t>
    </r>
  </si>
  <si>
    <t>*inne - podać, z jakiego tytułu</t>
  </si>
  <si>
    <t>Wyszczególnienie 
(rodzaj świadczeń)</t>
  </si>
  <si>
    <t xml:space="preserve">Wartość </t>
  </si>
  <si>
    <t>Ad. II.1. 1.15.</t>
  </si>
  <si>
    <t>Świadczenia pracownicze w formie niepieniężnej**</t>
  </si>
  <si>
    <t xml:space="preserve">Ad. II. 1.  1.1.          cz. 1                         </t>
  </si>
  <si>
    <r>
      <t>amortyzacja/
umorzenie za rok obrotowy</t>
    </r>
    <r>
      <rPr>
        <sz val="14"/>
        <color theme="1"/>
        <rFont val="Arial"/>
        <family val="2"/>
        <charset val="238"/>
      </rPr>
      <t xml:space="preserve"> </t>
    </r>
  </si>
  <si>
    <t xml:space="preserve">               </t>
  </si>
  <si>
    <t xml:space="preserve">
</t>
  </si>
  <si>
    <t>…………..……………………………………                                       …………………………………                                             ……………………………………………….</t>
  </si>
  <si>
    <t xml:space="preserve">               (główny księgowy)                                                                      (rok, miesiąc, dzień)                                                                   (kierownik jednostki)</t>
  </si>
  <si>
    <t>(główny księgowy)                                                                    (rok, miesiąc, dzień)                                                                   (kierownik jednostki)</t>
  </si>
  <si>
    <t>…………..…………………………                      …………………………………                       ……………………………………………….</t>
  </si>
  <si>
    <t xml:space="preserve">        (główny księgowy)                                         (rok, miesiąc, dzień)                                              (kierownik jednostki)</t>
  </si>
  <si>
    <t xml:space="preserve">  …………..…………………………                           ………. ……………………                              ...…………………………………</t>
  </si>
  <si>
    <t xml:space="preserve">                 (główny księgowy)                                          (rok, miesiąc, dzień)                                             (kierownik jednostki)</t>
  </si>
  <si>
    <t xml:space="preserve">…………………………………………………………………………………..
                              Nazwa jednostki </t>
  </si>
  <si>
    <t>Grupa środków trwałych</t>
  </si>
  <si>
    <t>˟ nabycie: np. zakup, nieodpłatne otrzymanie, w tym w drodze darowizny</t>
  </si>
  <si>
    <t xml:space="preserve">Kwota otrzymanych gwarancji i poręczeń niewykazanych 
w bilansie </t>
  </si>
  <si>
    <t>(główny księgowy)                                                           (rok, miesiąc, dzień)                                                                   (kierownik jednostki)</t>
  </si>
  <si>
    <t xml:space="preserve">                                   …………..……………………………………                …………………………………                      ……………………………………………….</t>
  </si>
  <si>
    <r>
      <rPr>
        <sz val="16"/>
        <color theme="1"/>
        <rFont val="Calibri"/>
        <family val="2"/>
        <charset val="238"/>
        <scheme val="minor"/>
      </rPr>
      <t xml:space="preserve">………………………………………………………………………… 
                              </t>
    </r>
    <r>
      <rPr>
        <sz val="18"/>
        <color theme="1"/>
        <rFont val="Calibri"/>
        <family val="2"/>
        <charset val="238"/>
        <scheme val="minor"/>
      </rPr>
      <t xml:space="preserve">Nazwa jednostki </t>
    </r>
  </si>
  <si>
    <r>
      <t xml:space="preserve">Kwota </t>
    </r>
    <r>
      <rPr>
        <b/>
        <u/>
        <sz val="16"/>
        <color theme="1"/>
        <rFont val="Arial"/>
        <family val="2"/>
        <charset val="238"/>
      </rPr>
      <t>wypłaconych</t>
    </r>
    <r>
      <rPr>
        <b/>
        <sz val="16"/>
        <color theme="1"/>
        <rFont val="Arial"/>
        <family val="2"/>
        <charset val="238"/>
      </rPr>
      <t xml:space="preserve"> środków pieniężnych na świadczenia pracownicze </t>
    </r>
  </si>
  <si>
    <r>
      <t>*</t>
    </r>
    <r>
      <rPr>
        <sz val="8"/>
        <color theme="1"/>
        <rFont val="Arial"/>
        <family val="2"/>
        <charset val="238"/>
      </rPr>
      <t xml:space="preserve">m.in. wynagrodzenia osobowe wraz z pochodnymi w części finansowanej przez pracownika, odprawy (emerytalne, rentowe, posmiertne), nagrody jubileuszowe, niewykorzystane urlopy, świadczenia bezzwrotne z Zakładowego Funduszu Świadczeń Scjalnych, dofinansowanie do zakupu okularów, inne świadczenia pracownicze w formie pieniężnej
</t>
    </r>
    <r>
      <rPr>
        <sz val="11"/>
        <color theme="1"/>
        <rFont val="Arial"/>
        <family val="2"/>
        <charset val="238"/>
      </rPr>
      <t>**</t>
    </r>
    <r>
      <rPr>
        <sz val="8"/>
        <color theme="1"/>
        <rFont val="Arial"/>
        <family val="2"/>
        <charset val="238"/>
      </rPr>
      <t>m.in. szkolenia, opieka medyczna (np. pakiety zdrowotne), inne świadczenia pracownicze w formie niepieniężnej</t>
    </r>
  </si>
  <si>
    <t>UWAGA!</t>
  </si>
  <si>
    <t>- świadczenia emerytalne, rentowe</t>
  </si>
  <si>
    <t>- nagrody jubileuszowe</t>
  </si>
  <si>
    <t>Świadczenia pracownicze w formie pieniężnej*, 
w tym:</t>
  </si>
  <si>
    <t>Pozostałe należności - należność główna
Fundusz Gwarantowanych Świadczeń Pracowniczych</t>
  </si>
  <si>
    <t>Pozostałe należności - odsetki
Fundusz Gwarantowanych Świadczeń Pracowniczych</t>
  </si>
  <si>
    <t>Pozostałe należności - w tym: należność główna i koszty procesu
Zintegrowany Program Operacyjny Rozwoju Regionalnego</t>
  </si>
  <si>
    <t>Pozostałe należności - odsetki
Zintegrowany Program Operacyjny Rozwoju Regionalnego</t>
  </si>
  <si>
    <t>Weksel in blanco wraz z deklaracją wekslową/Weksel in blanco wraz z deklaracją wekslową oraz zgodą małżonka wystawcy weksla in blanco/Uwierzytelniony notarialnie weksel in blanco wraz z deklaracją wekslową (zabezpieczenia wierzytelności złożone w banku w ramach VIII i IX Osi Priorytetowej Regionalnego Programu Operacyjnego Województwa Łódzkiego na lata 2014 - 2020 oraz I Osi Priorytetowej Programu Operacyjnego Wiedza Edukacja Rozwój na lata 2014 -2020)</t>
  </si>
  <si>
    <t>Weksel in blanco wraz z deklaracją wekslową/Poświadczony notarialnie weksel in blanco wraz z deklaracją wekslową (zabezpieczenia wierzytelności złożone w banku w ramach VI i VII Priorytetu Programu Operacyjnego Kapitał Ludzki)</t>
  </si>
  <si>
    <t>- ekwiwalenty pieniężne za niewykorzystane urlopy</t>
  </si>
  <si>
    <t>- odprawa wojskowa</t>
  </si>
  <si>
    <t>Umowa poręczenia / Gwarancja ubezpieczeniowa (zabezpieczenia wierzytelności złożone w banku w ramach VIII i IX Osi Priorytetowej Regionalnego Programu Operacyjnego Województwa Łódzkiego na lata 2014 -2020)</t>
  </si>
  <si>
    <t>4 sztuki</t>
  </si>
  <si>
    <r>
      <t xml:space="preserve">Środki użyczone przez MPiPS Umową Nieodpłatnego Użytkowania (dotyczy Funduszu Gwarantowanych Świadczeń Pracowniczych)
</t>
    </r>
    <r>
      <rPr>
        <sz val="12"/>
        <color theme="1"/>
        <rFont val="Arial"/>
        <family val="2"/>
        <charset val="238"/>
      </rPr>
      <t>Grupa wg KST 4               zestawy komputerowe, notebook, drukarka, router, ups, swich
Grupa wg KŚT 6                klimatyzatory
Grupa wg KŚT 8               kopiarka</t>
    </r>
  </si>
  <si>
    <t>505 szt.</t>
  </si>
  <si>
    <t xml:space="preserve">Środki Funduszu Pracy nie są włączone do budżetu województwa i nie stanowią dochodu samorządu województwa. Przekazywane są na wyodrębnione rachunki 
bankowe funkcjonujące przy Wojewódzkim Urzędzie Pracy w Łodzi. </t>
  </si>
  <si>
    <t xml:space="preserve">Kwota 17 126 275,57 zł z tytułu wypłaconych środków pieniężnych  na "Świadczenia pracownicze w formie pieniężnej" wykazana jest bez wydatkowanych środków 
z Funduszu Pracy  na wynagrodzenia osobowe (wraz z pochodnymi w części finansowanej przez pracownika) a wypłaconych w związku z zawartą umową z MRiPS
 w sprawie dofinansownia części zadań realizowanych przez WUP w Łodzi na zlecenie ministra właściwego do spraw pracy oraz części kosztów wynagrodzeń i 
składek na ubezpieczenia społeczne i składek na Fundusz Pracy pracowników WUP w Łodzi wykonujących zadania wynikające z realizacji programów 
współfinansowanych ze środków EFS i FP.                                                                                                                                                                                                                              
Kwota 53 035,22 zł z tytułu wypłaconych środków pieniężnych na "Świadczenia pracownicze w formie niepieniężnej" wykazana jest bez wydatkowanych środków 
z Funduszu Pracy na szkolenia.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</si>
</sst>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sz val="18"/>
      <color theme="1"/>
      <name val="Calibri"/>
      <family val="2"/>
      <charset val="238"/>
    </font>
    <font>
      <b/>
      <sz val="24"/>
      <color theme="1"/>
      <name val="Calibri"/>
      <family val="2"/>
      <charset val="238"/>
      <scheme val="minor"/>
    </font>
    <font>
      <vertAlign val="superscript"/>
      <sz val="2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</font>
    <font>
      <sz val="16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1">
    <xf numFmtId="0" fontId="0" fillId="0" borderId="0" xfId="0"/>
    <xf numFmtId="0" fontId="2" fillId="0" borderId="0" xfId="0" applyFont="1" applyBorder="1" applyAlignment="1">
      <alignment horizontal="center" wrapText="1"/>
    </xf>
    <xf numFmtId="0" fontId="1" fillId="0" borderId="23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4" fillId="0" borderId="16" xfId="0" applyFont="1" applyBorder="1" applyAlignment="1">
      <alignment horizontal="center" wrapText="1"/>
    </xf>
    <xf numFmtId="0" fontId="6" fillId="0" borderId="0" xfId="0" applyFont="1"/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wrapText="1"/>
    </xf>
    <xf numFmtId="0" fontId="4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wrapText="1"/>
    </xf>
    <xf numFmtId="0" fontId="7" fillId="0" borderId="1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3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16" fillId="0" borderId="0" xfId="0" applyFont="1"/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wrapText="1"/>
    </xf>
    <xf numFmtId="0" fontId="0" fillId="0" borderId="0" xfId="0" applyAlignment="1"/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wrapText="1"/>
    </xf>
    <xf numFmtId="0" fontId="7" fillId="0" borderId="16" xfId="0" applyFont="1" applyBorder="1" applyAlignment="1">
      <alignment horizontal="right" wrapText="1"/>
    </xf>
    <xf numFmtId="0" fontId="7" fillId="0" borderId="16" xfId="0" applyFont="1" applyFill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23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5" fillId="0" borderId="0" xfId="0" applyFont="1" applyAlignment="1"/>
    <xf numFmtId="0" fontId="8" fillId="0" borderId="0" xfId="0" applyFont="1" applyAlignment="1"/>
    <xf numFmtId="4" fontId="8" fillId="0" borderId="1" xfId="0" applyNumberFormat="1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wrapText="1"/>
    </xf>
    <xf numFmtId="4" fontId="11" fillId="0" borderId="2" xfId="0" applyNumberFormat="1" applyFont="1" applyBorder="1" applyAlignment="1">
      <alignment horizontal="right" wrapText="1"/>
    </xf>
    <xf numFmtId="4" fontId="11" fillId="0" borderId="16" xfId="0" applyNumberFormat="1" applyFont="1" applyBorder="1" applyAlignment="1">
      <alignment horizontal="right" wrapText="1"/>
    </xf>
    <xf numFmtId="4" fontId="10" fillId="0" borderId="16" xfId="0" applyNumberFormat="1" applyFont="1" applyBorder="1" applyAlignment="1">
      <alignment horizontal="right" wrapText="1"/>
    </xf>
    <xf numFmtId="4" fontId="10" fillId="0" borderId="16" xfId="0" applyNumberFormat="1" applyFont="1" applyFill="1" applyBorder="1" applyAlignment="1">
      <alignment horizontal="right" vertical="center" wrapText="1"/>
    </xf>
    <xf numFmtId="4" fontId="10" fillId="0" borderId="16" xfId="0" applyNumberFormat="1" applyFont="1" applyBorder="1" applyAlignment="1">
      <alignment horizontal="right" vertical="center" wrapText="1"/>
    </xf>
    <xf numFmtId="4" fontId="10" fillId="0" borderId="16" xfId="0" applyNumberFormat="1" applyFont="1" applyBorder="1"/>
    <xf numFmtId="4" fontId="10" fillId="0" borderId="16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/>
    </xf>
    <xf numFmtId="4" fontId="10" fillId="0" borderId="16" xfId="0" applyNumberFormat="1" applyFont="1" applyFill="1" applyBorder="1" applyAlignment="1">
      <alignment horizontal="right" wrapText="1"/>
    </xf>
    <xf numFmtId="4" fontId="23" fillId="0" borderId="16" xfId="0" applyNumberFormat="1" applyFont="1" applyBorder="1" applyAlignment="1">
      <alignment horizontal="right"/>
    </xf>
    <xf numFmtId="4" fontId="23" fillId="0" borderId="16" xfId="0" applyNumberFormat="1" applyFont="1" applyBorder="1"/>
    <xf numFmtId="4" fontId="5" fillId="0" borderId="1" xfId="0" applyNumberFormat="1" applyFont="1" applyBorder="1" applyAlignment="1">
      <alignment horizontal="right" wrapText="1"/>
    </xf>
    <xf numFmtId="4" fontId="5" fillId="0" borderId="16" xfId="0" applyNumberFormat="1" applyFont="1" applyBorder="1" applyAlignment="1">
      <alignment horizontal="right" wrapText="1"/>
    </xf>
    <xf numFmtId="4" fontId="5" fillId="0" borderId="19" xfId="0" applyNumberFormat="1" applyFont="1" applyBorder="1" applyAlignment="1">
      <alignment horizontal="right" vertical="center" wrapText="1"/>
    </xf>
    <xf numFmtId="4" fontId="5" fillId="0" borderId="19" xfId="0" applyNumberFormat="1" applyFont="1" applyFill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9" fillId="0" borderId="16" xfId="0" applyNumberFormat="1" applyFont="1" applyBorder="1" applyAlignment="1">
      <alignment horizontal="right"/>
    </xf>
    <xf numFmtId="4" fontId="5" fillId="0" borderId="36" xfId="0" applyNumberFormat="1" applyFont="1" applyBorder="1" applyAlignment="1">
      <alignment wrapText="1"/>
    </xf>
    <xf numFmtId="4" fontId="5" fillId="0" borderId="3" xfId="0" applyNumberFormat="1" applyFont="1" applyBorder="1" applyAlignment="1">
      <alignment wrapText="1"/>
    </xf>
    <xf numFmtId="4" fontId="5" fillId="0" borderId="4" xfId="0" applyNumberFormat="1" applyFont="1" applyBorder="1" applyAlignment="1">
      <alignment wrapText="1"/>
    </xf>
    <xf numFmtId="4" fontId="5" fillId="0" borderId="37" xfId="0" applyNumberFormat="1" applyFont="1" applyBorder="1" applyAlignment="1"/>
    <xf numFmtId="4" fontId="4" fillId="0" borderId="38" xfId="0" applyNumberFormat="1" applyFont="1" applyBorder="1" applyAlignment="1"/>
    <xf numFmtId="4" fontId="5" fillId="2" borderId="42" xfId="0" applyNumberFormat="1" applyFont="1" applyFill="1" applyBorder="1" applyAlignment="1">
      <alignment wrapText="1"/>
    </xf>
    <xf numFmtId="4" fontId="5" fillId="2" borderId="43" xfId="0" applyNumberFormat="1" applyFont="1" applyFill="1" applyBorder="1" applyAlignment="1">
      <alignment wrapText="1"/>
    </xf>
    <xf numFmtId="4" fontId="5" fillId="2" borderId="44" xfId="0" applyNumberFormat="1" applyFont="1" applyFill="1" applyBorder="1" applyAlignment="1">
      <alignment wrapText="1"/>
    </xf>
    <xf numFmtId="4" fontId="4" fillId="0" borderId="45" xfId="0" applyNumberFormat="1" applyFont="1" applyBorder="1" applyAlignment="1"/>
    <xf numFmtId="0" fontId="13" fillId="0" borderId="48" xfId="0" applyFont="1" applyBorder="1" applyAlignment="1">
      <alignment horizontal="center" vertical="center" wrapText="1"/>
    </xf>
    <xf numFmtId="4" fontId="5" fillId="2" borderId="41" xfId="0" applyNumberFormat="1" applyFont="1" applyFill="1" applyBorder="1" applyAlignment="1">
      <alignment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/>
    </xf>
    <xf numFmtId="0" fontId="7" fillId="0" borderId="47" xfId="0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wrapText="1"/>
    </xf>
    <xf numFmtId="4" fontId="5" fillId="0" borderId="56" xfId="0" applyNumberFormat="1" applyFont="1" applyBorder="1" applyAlignment="1">
      <alignment wrapText="1"/>
    </xf>
    <xf numFmtId="4" fontId="5" fillId="0" borderId="9" xfId="0" applyNumberFormat="1" applyFont="1" applyBorder="1" applyAlignment="1">
      <alignment wrapText="1"/>
    </xf>
    <xf numFmtId="4" fontId="5" fillId="0" borderId="57" xfId="0" applyNumberFormat="1" applyFont="1" applyBorder="1" applyAlignment="1"/>
    <xf numFmtId="4" fontId="4" fillId="0" borderId="51" xfId="0" applyNumberFormat="1" applyFont="1" applyBorder="1" applyAlignment="1"/>
    <xf numFmtId="0" fontId="29" fillId="0" borderId="58" xfId="0" applyFont="1" applyBorder="1" applyAlignment="1">
      <alignment horizontal="left" vertical="center" wrapText="1"/>
    </xf>
    <xf numFmtId="0" fontId="29" fillId="0" borderId="59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/>
    </xf>
    <xf numFmtId="0" fontId="29" fillId="0" borderId="0" xfId="0" applyFont="1"/>
    <xf numFmtId="0" fontId="0" fillId="0" borderId="0" xfId="0" applyAlignment="1">
      <alignment wrapText="1"/>
    </xf>
    <xf numFmtId="0" fontId="0" fillId="0" borderId="0" xfId="0" applyFont="1"/>
    <xf numFmtId="4" fontId="5" fillId="0" borderId="63" xfId="0" applyNumberFormat="1" applyFont="1" applyBorder="1" applyAlignment="1">
      <alignment horizontal="right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left" vertical="center" wrapText="1"/>
    </xf>
    <xf numFmtId="4" fontId="7" fillId="0" borderId="58" xfId="0" applyNumberFormat="1" applyFont="1" applyBorder="1" applyAlignment="1">
      <alignment horizontal="right" vertical="center" wrapText="1"/>
    </xf>
    <xf numFmtId="49" fontId="8" fillId="0" borderId="60" xfId="0" applyNumberFormat="1" applyFont="1" applyBorder="1" applyAlignment="1">
      <alignment horizontal="left" vertical="center" wrapText="1"/>
    </xf>
    <xf numFmtId="49" fontId="8" fillId="0" borderId="68" xfId="0" applyNumberFormat="1" applyFont="1" applyBorder="1" applyAlignment="1">
      <alignment horizontal="left" vertical="center" wrapText="1"/>
    </xf>
    <xf numFmtId="0" fontId="7" fillId="0" borderId="59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left" vertical="center" wrapText="1"/>
    </xf>
    <xf numFmtId="4" fontId="7" fillId="0" borderId="59" xfId="0" applyNumberFormat="1" applyFont="1" applyBorder="1" applyAlignment="1">
      <alignment horizontal="right" vertical="center" wrapText="1"/>
    </xf>
    <xf numFmtId="4" fontId="5" fillId="0" borderId="68" xfId="0" applyNumberFormat="1" applyFont="1" applyBorder="1" applyAlignment="1">
      <alignment horizontal="right" vertical="center" wrapText="1"/>
    </xf>
    <xf numFmtId="4" fontId="13" fillId="0" borderId="47" xfId="0" applyNumberFormat="1" applyFont="1" applyBorder="1" applyAlignment="1">
      <alignment horizontal="right" vertical="center"/>
    </xf>
    <xf numFmtId="0" fontId="26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28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4" fontId="8" fillId="0" borderId="16" xfId="0" applyNumberFormat="1" applyFont="1" applyBorder="1" applyAlignment="1">
      <alignment horizontal="center"/>
    </xf>
    <xf numFmtId="0" fontId="8" fillId="0" borderId="0" xfId="0" applyFont="1" applyBorder="1" applyAlignment="1">
      <alignment wrapText="1"/>
    </xf>
    <xf numFmtId="4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49" fontId="8" fillId="0" borderId="40" xfId="0" applyNumberFormat="1" applyFont="1" applyBorder="1" applyAlignment="1">
      <alignment horizontal="left" vertical="center" wrapText="1"/>
    </xf>
    <xf numFmtId="4" fontId="5" fillId="0" borderId="36" xfId="0" applyNumberFormat="1" applyFont="1" applyFill="1" applyBorder="1" applyAlignment="1">
      <alignment wrapText="1"/>
    </xf>
    <xf numFmtId="4" fontId="5" fillId="0" borderId="72" xfId="0" applyNumberFormat="1" applyFont="1" applyBorder="1" applyAlignment="1">
      <alignment wrapText="1"/>
    </xf>
    <xf numFmtId="4" fontId="5" fillId="0" borderId="70" xfId="0" applyNumberFormat="1" applyFont="1" applyFill="1" applyBorder="1" applyAlignment="1">
      <alignment horizontal="right" vertical="center" wrapText="1"/>
    </xf>
    <xf numFmtId="4" fontId="5" fillId="0" borderId="7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14" fillId="0" borderId="0" xfId="0" applyFont="1" applyAlignment="1">
      <alignment horizontal="left" indent="35"/>
    </xf>
    <xf numFmtId="0" fontId="1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20" fillId="0" borderId="11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0" fontId="17" fillId="0" borderId="0" xfId="0" applyFont="1" applyBorder="1" applyAlignment="1"/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1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 indent="8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13" fillId="0" borderId="2" xfId="0" applyFont="1" applyBorder="1" applyAlignment="1">
      <alignment horizontal="center" wrapText="1"/>
    </xf>
    <xf numFmtId="0" fontId="13" fillId="0" borderId="32" xfId="0" applyFont="1" applyBorder="1" applyAlignment="1">
      <alignment horizont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left" indent="9"/>
    </xf>
    <xf numFmtId="0" fontId="8" fillId="0" borderId="0" xfId="0" applyFont="1" applyBorder="1" applyAlignment="1">
      <alignment horizontal="center"/>
    </xf>
    <xf numFmtId="0" fontId="12" fillId="0" borderId="39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wrapText="1"/>
    </xf>
    <xf numFmtId="0" fontId="13" fillId="0" borderId="46" xfId="0" applyFont="1" applyBorder="1" applyAlignment="1">
      <alignment horizont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top" wrapText="1"/>
    </xf>
    <xf numFmtId="0" fontId="7" fillId="0" borderId="53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28" fillId="0" borderId="0" xfId="0" applyFont="1" applyAlignment="1">
      <alignment horizontal="left" indent="2"/>
    </xf>
    <xf numFmtId="0" fontId="15" fillId="0" borderId="66" xfId="0" applyFont="1" applyBorder="1" applyAlignment="1">
      <alignment horizontal="left" vertical="center" wrapText="1"/>
    </xf>
    <xf numFmtId="0" fontId="28" fillId="0" borderId="0" xfId="0" applyFont="1" applyAlignment="1">
      <alignment wrapText="1"/>
    </xf>
    <xf numFmtId="0" fontId="13" fillId="0" borderId="61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66"/>
  <sheetViews>
    <sheetView zoomScale="70" zoomScaleNormal="70" zoomScaleSheetLayoutView="75" workbookViewId="0">
      <selection activeCell="N47" sqref="N47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4" width="23.85546875" customWidth="1"/>
    <col min="5" max="5" width="25.5703125" customWidth="1"/>
    <col min="6" max="6" width="23" customWidth="1"/>
    <col min="7" max="7" width="28.7109375" customWidth="1"/>
    <col min="8" max="8" width="23.28515625" customWidth="1"/>
    <col min="9" max="9" width="24.7109375" customWidth="1"/>
    <col min="10" max="10" width="23.85546875" customWidth="1"/>
    <col min="11" max="11" width="23.7109375" customWidth="1"/>
    <col min="12" max="12" width="30.28515625" customWidth="1"/>
  </cols>
  <sheetData>
    <row r="1" spans="1:12" s="157" customFormat="1" ht="52.5" customHeight="1" x14ac:dyDescent="0.25">
      <c r="A1" s="156"/>
    </row>
    <row r="2" spans="1:12" ht="60.75" customHeight="1" x14ac:dyDescent="0.5">
      <c r="A2" s="188" t="s">
        <v>120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2" ht="87" customHeight="1" x14ac:dyDescent="0.5">
      <c r="A3" s="189" t="s">
        <v>92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</row>
    <row r="4" spans="1:12" ht="26.25" customHeight="1" x14ac:dyDescent="0.25">
      <c r="A4" s="168" t="s">
        <v>132</v>
      </c>
      <c r="B4" s="168" t="s">
        <v>59</v>
      </c>
      <c r="C4" s="183" t="s">
        <v>27</v>
      </c>
      <c r="D4" s="166" t="s">
        <v>28</v>
      </c>
      <c r="E4" s="191"/>
      <c r="F4" s="192"/>
      <c r="G4" s="168" t="s">
        <v>36</v>
      </c>
      <c r="H4" s="166" t="s">
        <v>29</v>
      </c>
      <c r="I4" s="191"/>
      <c r="J4" s="192"/>
      <c r="K4" s="168" t="s">
        <v>30</v>
      </c>
      <c r="L4" s="183" t="s">
        <v>31</v>
      </c>
    </row>
    <row r="5" spans="1:12" x14ac:dyDescent="0.25">
      <c r="A5" s="167"/>
      <c r="B5" s="167"/>
      <c r="C5" s="190"/>
      <c r="D5" s="193"/>
      <c r="E5" s="194"/>
      <c r="F5" s="195"/>
      <c r="G5" s="167"/>
      <c r="H5" s="193"/>
      <c r="I5" s="194"/>
      <c r="J5" s="195"/>
      <c r="K5" s="167"/>
      <c r="L5" s="190"/>
    </row>
    <row r="6" spans="1:12" x14ac:dyDescent="0.25">
      <c r="A6" s="167"/>
      <c r="B6" s="167"/>
      <c r="C6" s="190"/>
      <c r="D6" s="196"/>
      <c r="E6" s="197"/>
      <c r="F6" s="198"/>
      <c r="G6" s="167"/>
      <c r="H6" s="196"/>
      <c r="I6" s="197"/>
      <c r="J6" s="198"/>
      <c r="K6" s="167"/>
      <c r="L6" s="190"/>
    </row>
    <row r="7" spans="1:12" ht="24.75" customHeight="1" x14ac:dyDescent="0.25">
      <c r="A7" s="167"/>
      <c r="B7" s="167"/>
      <c r="C7" s="190"/>
      <c r="D7" s="168" t="s">
        <v>4</v>
      </c>
      <c r="E7" s="168" t="s">
        <v>79</v>
      </c>
      <c r="F7" s="168" t="s">
        <v>80</v>
      </c>
      <c r="G7" s="167"/>
      <c r="H7" s="168" t="s">
        <v>32</v>
      </c>
      <c r="I7" s="168" t="s">
        <v>7</v>
      </c>
      <c r="J7" s="168" t="s">
        <v>110</v>
      </c>
      <c r="K7" s="167"/>
      <c r="L7" s="190"/>
    </row>
    <row r="8" spans="1:12" ht="32.25" customHeight="1" x14ac:dyDescent="0.25">
      <c r="A8" s="182"/>
      <c r="B8" s="182"/>
      <c r="C8" s="184"/>
      <c r="D8" s="182"/>
      <c r="E8" s="182"/>
      <c r="F8" s="182"/>
      <c r="G8" s="182"/>
      <c r="H8" s="182"/>
      <c r="I8" s="182"/>
      <c r="J8" s="182"/>
      <c r="K8" s="182"/>
      <c r="L8" s="184"/>
    </row>
    <row r="9" spans="1:12" ht="27.75" customHeight="1" x14ac:dyDescent="0.3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22">
        <v>8</v>
      </c>
      <c r="I9" s="22">
        <v>9</v>
      </c>
      <c r="J9" s="22">
        <v>10</v>
      </c>
      <c r="K9" s="22">
        <v>11</v>
      </c>
      <c r="L9" s="22">
        <v>12</v>
      </c>
    </row>
    <row r="10" spans="1:12" ht="30" customHeight="1" x14ac:dyDescent="0.35">
      <c r="A10" s="29">
        <v>0</v>
      </c>
      <c r="B10" s="34" t="s">
        <v>11</v>
      </c>
      <c r="C10" s="80">
        <v>169606.62</v>
      </c>
      <c r="D10" s="80"/>
      <c r="E10" s="80"/>
      <c r="F10" s="80"/>
      <c r="G10" s="80">
        <f>SUM(D10:F10)</f>
        <v>0</v>
      </c>
      <c r="H10" s="80"/>
      <c r="I10" s="80"/>
      <c r="J10" s="80"/>
      <c r="K10" s="80">
        <f>SUM(H10:J10)</f>
        <v>0</v>
      </c>
      <c r="L10" s="80">
        <f>C10+G10-K10</f>
        <v>169606.62</v>
      </c>
    </row>
    <row r="11" spans="1:12" ht="60.75" customHeight="1" x14ac:dyDescent="0.35">
      <c r="A11" s="30">
        <v>1</v>
      </c>
      <c r="B11" s="35" t="s">
        <v>57</v>
      </c>
      <c r="C11" s="81">
        <v>20109588.440000001</v>
      </c>
      <c r="D11" s="80"/>
      <c r="E11" s="80"/>
      <c r="F11" s="80"/>
      <c r="G11" s="80">
        <f t="shared" ref="G11:G19" si="0">SUM(D11:F11)</f>
        <v>0</v>
      </c>
      <c r="H11" s="80"/>
      <c r="I11" s="80"/>
      <c r="J11" s="80"/>
      <c r="K11" s="80">
        <f t="shared" ref="K11:K19" si="1">SUM(H11:J11)</f>
        <v>0</v>
      </c>
      <c r="L11" s="80">
        <f t="shared" ref="L11:L19" si="2">C11+G11-K11</f>
        <v>20109588.440000001</v>
      </c>
    </row>
    <row r="12" spans="1:12" ht="51.75" customHeight="1" x14ac:dyDescent="0.35">
      <c r="A12" s="31">
        <v>2</v>
      </c>
      <c r="B12" s="32" t="s">
        <v>50</v>
      </c>
      <c r="C12" s="82">
        <v>102745.79</v>
      </c>
      <c r="D12" s="80"/>
      <c r="E12" s="80"/>
      <c r="F12" s="80"/>
      <c r="G12" s="80">
        <f t="shared" si="0"/>
        <v>0</v>
      </c>
      <c r="H12" s="80"/>
      <c r="I12" s="80"/>
      <c r="J12" s="80"/>
      <c r="K12" s="80">
        <f t="shared" si="1"/>
        <v>0</v>
      </c>
      <c r="L12" s="80">
        <f t="shared" si="2"/>
        <v>102745.79</v>
      </c>
    </row>
    <row r="13" spans="1:12" ht="41.25" customHeight="1" x14ac:dyDescent="0.35">
      <c r="A13" s="31">
        <v>3</v>
      </c>
      <c r="B13" s="32" t="s">
        <v>51</v>
      </c>
      <c r="C13" s="82">
        <v>0</v>
      </c>
      <c r="D13" s="80"/>
      <c r="E13" s="80"/>
      <c r="F13" s="80"/>
      <c r="G13" s="80">
        <f t="shared" si="0"/>
        <v>0</v>
      </c>
      <c r="H13" s="80"/>
      <c r="I13" s="80"/>
      <c r="J13" s="80"/>
      <c r="K13" s="80">
        <f t="shared" si="1"/>
        <v>0</v>
      </c>
      <c r="L13" s="80">
        <f t="shared" si="2"/>
        <v>0</v>
      </c>
    </row>
    <row r="14" spans="1:12" ht="51.75" customHeight="1" x14ac:dyDescent="0.35">
      <c r="A14" s="31">
        <v>4</v>
      </c>
      <c r="B14" s="32" t="s">
        <v>52</v>
      </c>
      <c r="C14" s="82">
        <v>821339.77</v>
      </c>
      <c r="D14" s="80"/>
      <c r="E14" s="80">
        <v>0</v>
      </c>
      <c r="F14" s="80"/>
      <c r="G14" s="80">
        <f t="shared" si="0"/>
        <v>0</v>
      </c>
      <c r="H14" s="80"/>
      <c r="I14" s="80">
        <v>96221.67</v>
      </c>
      <c r="J14" s="80"/>
      <c r="K14" s="80">
        <f t="shared" si="1"/>
        <v>96221.67</v>
      </c>
      <c r="L14" s="80">
        <f t="shared" si="2"/>
        <v>725118.1</v>
      </c>
    </row>
    <row r="15" spans="1:12" ht="49.5" customHeight="1" x14ac:dyDescent="0.35">
      <c r="A15" s="31">
        <v>5</v>
      </c>
      <c r="B15" s="32" t="s">
        <v>53</v>
      </c>
      <c r="C15" s="82">
        <v>0</v>
      </c>
      <c r="D15" s="80"/>
      <c r="E15" s="80"/>
      <c r="F15" s="80"/>
      <c r="G15" s="80">
        <f t="shared" si="0"/>
        <v>0</v>
      </c>
      <c r="H15" s="80"/>
      <c r="I15" s="80"/>
      <c r="J15" s="80"/>
      <c r="K15" s="80">
        <f t="shared" si="1"/>
        <v>0</v>
      </c>
      <c r="L15" s="80">
        <f t="shared" si="2"/>
        <v>0</v>
      </c>
    </row>
    <row r="16" spans="1:12" ht="48" customHeight="1" x14ac:dyDescent="0.35">
      <c r="A16" s="36">
        <v>6</v>
      </c>
      <c r="B16" s="32" t="s">
        <v>54</v>
      </c>
      <c r="C16" s="82">
        <v>45971.07</v>
      </c>
      <c r="D16" s="80"/>
      <c r="E16" s="80"/>
      <c r="F16" s="80"/>
      <c r="G16" s="80">
        <f t="shared" si="0"/>
        <v>0</v>
      </c>
      <c r="H16" s="80"/>
      <c r="I16" s="80">
        <v>0</v>
      </c>
      <c r="J16" s="80"/>
      <c r="K16" s="80">
        <f t="shared" si="1"/>
        <v>0</v>
      </c>
      <c r="L16" s="80">
        <f t="shared" si="2"/>
        <v>45971.07</v>
      </c>
    </row>
    <row r="17" spans="1:12" ht="48" customHeight="1" x14ac:dyDescent="0.35">
      <c r="A17" s="36">
        <v>7</v>
      </c>
      <c r="B17" s="41" t="s">
        <v>12</v>
      </c>
      <c r="C17" s="82">
        <v>201004.5</v>
      </c>
      <c r="D17" s="80"/>
      <c r="E17" s="80"/>
      <c r="F17" s="80"/>
      <c r="G17" s="80">
        <f t="shared" si="0"/>
        <v>0</v>
      </c>
      <c r="H17" s="80"/>
      <c r="I17" s="80"/>
      <c r="J17" s="80"/>
      <c r="K17" s="80">
        <f t="shared" si="1"/>
        <v>0</v>
      </c>
      <c r="L17" s="80">
        <f t="shared" si="2"/>
        <v>201004.5</v>
      </c>
    </row>
    <row r="18" spans="1:12" ht="63.75" customHeight="1" x14ac:dyDescent="0.35">
      <c r="A18" s="36">
        <v>8</v>
      </c>
      <c r="B18" s="40" t="s">
        <v>55</v>
      </c>
      <c r="C18" s="82">
        <v>330184.40999999997</v>
      </c>
      <c r="D18" s="80"/>
      <c r="E18" s="80"/>
      <c r="F18" s="80"/>
      <c r="G18" s="80">
        <f t="shared" si="0"/>
        <v>0</v>
      </c>
      <c r="H18" s="80"/>
      <c r="I18" s="80">
        <v>32444.17</v>
      </c>
      <c r="J18" s="80"/>
      <c r="K18" s="80">
        <f t="shared" si="1"/>
        <v>32444.17</v>
      </c>
      <c r="L18" s="80">
        <f t="shared" si="2"/>
        <v>297740.24</v>
      </c>
    </row>
    <row r="19" spans="1:12" ht="38.25" customHeight="1" x14ac:dyDescent="0.35">
      <c r="A19" s="36">
        <v>9</v>
      </c>
      <c r="B19" s="33" t="s">
        <v>56</v>
      </c>
      <c r="C19" s="82"/>
      <c r="D19" s="80"/>
      <c r="E19" s="80"/>
      <c r="F19" s="80"/>
      <c r="G19" s="80">
        <f t="shared" si="0"/>
        <v>0</v>
      </c>
      <c r="H19" s="80"/>
      <c r="I19" s="80"/>
      <c r="J19" s="80"/>
      <c r="K19" s="80">
        <f t="shared" si="1"/>
        <v>0</v>
      </c>
      <c r="L19" s="80">
        <f t="shared" si="2"/>
        <v>0</v>
      </c>
    </row>
    <row r="20" spans="1:12" ht="42.75" customHeight="1" x14ac:dyDescent="0.4">
      <c r="A20" s="169" t="s">
        <v>58</v>
      </c>
      <c r="B20" s="170"/>
      <c r="C20" s="83">
        <f>SUM(C10:C19)</f>
        <v>21780440.600000001</v>
      </c>
      <c r="D20" s="83">
        <f>SUM(D10:D19)</f>
        <v>0</v>
      </c>
      <c r="E20" s="83">
        <f t="shared" ref="E20:L20" si="3">SUM(E10:E19)</f>
        <v>0</v>
      </c>
      <c r="F20" s="83">
        <f t="shared" si="3"/>
        <v>0</v>
      </c>
      <c r="G20" s="83">
        <f t="shared" si="3"/>
        <v>0</v>
      </c>
      <c r="H20" s="83">
        <f t="shared" si="3"/>
        <v>0</v>
      </c>
      <c r="I20" s="83">
        <f t="shared" si="3"/>
        <v>128665.84</v>
      </c>
      <c r="J20" s="83">
        <f t="shared" si="3"/>
        <v>0</v>
      </c>
      <c r="K20" s="83">
        <f t="shared" si="3"/>
        <v>128665.84</v>
      </c>
      <c r="L20" s="83">
        <f t="shared" si="3"/>
        <v>21651774.760000002</v>
      </c>
    </row>
    <row r="21" spans="1:12" ht="33" customHeight="1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40.5" customHeight="1" x14ac:dyDescent="0.25">
      <c r="A22" s="168" t="s">
        <v>132</v>
      </c>
      <c r="B22" s="168" t="s">
        <v>60</v>
      </c>
      <c r="C22" s="183" t="s">
        <v>33</v>
      </c>
      <c r="D22" s="185" t="s">
        <v>39</v>
      </c>
      <c r="E22" s="186"/>
      <c r="F22" s="187"/>
      <c r="G22" s="166" t="s">
        <v>8</v>
      </c>
      <c r="H22" s="165" t="s">
        <v>82</v>
      </c>
      <c r="I22" s="165"/>
      <c r="J22" s="165"/>
      <c r="K22" s="166" t="s">
        <v>9</v>
      </c>
      <c r="L22" s="168" t="s">
        <v>10</v>
      </c>
    </row>
    <row r="23" spans="1:12" ht="68.25" customHeight="1" x14ac:dyDescent="0.25">
      <c r="A23" s="167"/>
      <c r="B23" s="167"/>
      <c r="C23" s="184"/>
      <c r="D23" s="23" t="s">
        <v>34</v>
      </c>
      <c r="E23" s="23" t="s">
        <v>66</v>
      </c>
      <c r="F23" s="23" t="s">
        <v>110</v>
      </c>
      <c r="G23" s="182"/>
      <c r="H23" s="49" t="s">
        <v>32</v>
      </c>
      <c r="I23" s="49" t="s">
        <v>7</v>
      </c>
      <c r="J23" s="49" t="s">
        <v>110</v>
      </c>
      <c r="K23" s="167"/>
      <c r="L23" s="167"/>
    </row>
    <row r="24" spans="1:12" ht="20.25" x14ac:dyDescent="0.3">
      <c r="A24" s="167"/>
      <c r="B24" s="167"/>
      <c r="C24" s="24">
        <v>13</v>
      </c>
      <c r="D24" s="24">
        <v>14</v>
      </c>
      <c r="E24" s="24">
        <v>15</v>
      </c>
      <c r="F24" s="24">
        <v>16</v>
      </c>
      <c r="G24" s="25">
        <v>17</v>
      </c>
      <c r="H24" s="50">
        <v>18</v>
      </c>
      <c r="I24" s="50">
        <v>19</v>
      </c>
      <c r="J24" s="50">
        <v>20</v>
      </c>
      <c r="K24" s="26">
        <v>21</v>
      </c>
      <c r="L24" s="27">
        <v>22</v>
      </c>
    </row>
    <row r="25" spans="1:12" ht="31.5" customHeight="1" x14ac:dyDescent="0.3">
      <c r="A25" s="29">
        <v>0</v>
      </c>
      <c r="B25" s="34" t="s">
        <v>11</v>
      </c>
      <c r="C25" s="52">
        <v>0</v>
      </c>
      <c r="D25" s="52"/>
      <c r="E25" s="52"/>
      <c r="F25" s="52"/>
      <c r="G25" s="53">
        <f>SUM(D25:F25)</f>
        <v>0</v>
      </c>
      <c r="H25" s="52"/>
      <c r="I25" s="52"/>
      <c r="J25" s="52"/>
      <c r="K25" s="54">
        <f>SUM(H25:J25)</f>
        <v>0</v>
      </c>
      <c r="L25" s="53">
        <f>C25+G25-K25</f>
        <v>0</v>
      </c>
    </row>
    <row r="26" spans="1:12" ht="65.25" customHeight="1" x14ac:dyDescent="0.4">
      <c r="A26" s="30">
        <v>1</v>
      </c>
      <c r="B26" s="35" t="s">
        <v>57</v>
      </c>
      <c r="C26" s="81">
        <v>4452954.67</v>
      </c>
      <c r="D26" s="80"/>
      <c r="E26" s="80">
        <v>502739.72</v>
      </c>
      <c r="F26" s="80"/>
      <c r="G26" s="83">
        <f t="shared" ref="G26:G34" si="4">SUM(D26:F26)</f>
        <v>502739.72</v>
      </c>
      <c r="H26" s="80"/>
      <c r="I26" s="80"/>
      <c r="J26" s="80"/>
      <c r="K26" s="84">
        <f t="shared" ref="K26:K34" si="5">SUM(H26:J26)</f>
        <v>0</v>
      </c>
      <c r="L26" s="83">
        <f t="shared" ref="L26:L34" si="6">C26+G26-K26</f>
        <v>4955694.3899999997</v>
      </c>
    </row>
    <row r="27" spans="1:12" ht="40.5" customHeight="1" x14ac:dyDescent="0.4">
      <c r="A27" s="31">
        <v>2</v>
      </c>
      <c r="B27" s="32" t="s">
        <v>50</v>
      </c>
      <c r="C27" s="82">
        <v>102352.25</v>
      </c>
      <c r="D27" s="80"/>
      <c r="E27" s="80"/>
      <c r="F27" s="80"/>
      <c r="G27" s="83">
        <f t="shared" si="4"/>
        <v>0</v>
      </c>
      <c r="H27" s="80"/>
      <c r="I27" s="80"/>
      <c r="J27" s="80"/>
      <c r="K27" s="84">
        <f t="shared" si="5"/>
        <v>0</v>
      </c>
      <c r="L27" s="83">
        <f t="shared" si="6"/>
        <v>102352.25</v>
      </c>
    </row>
    <row r="28" spans="1:12" ht="30.75" customHeight="1" x14ac:dyDescent="0.4">
      <c r="A28" s="31">
        <v>3</v>
      </c>
      <c r="B28" s="32" t="s">
        <v>51</v>
      </c>
      <c r="C28" s="82">
        <v>0</v>
      </c>
      <c r="D28" s="80"/>
      <c r="E28" s="80">
        <v>0</v>
      </c>
      <c r="F28" s="80"/>
      <c r="G28" s="83">
        <f t="shared" si="4"/>
        <v>0</v>
      </c>
      <c r="H28" s="80"/>
      <c r="I28" s="80"/>
      <c r="J28" s="80"/>
      <c r="K28" s="84">
        <f t="shared" si="5"/>
        <v>0</v>
      </c>
      <c r="L28" s="83">
        <f t="shared" si="6"/>
        <v>0</v>
      </c>
    </row>
    <row r="29" spans="1:12" ht="39" customHeight="1" x14ac:dyDescent="0.4">
      <c r="A29" s="31">
        <v>4</v>
      </c>
      <c r="B29" s="32" t="s">
        <v>52</v>
      </c>
      <c r="C29" s="82">
        <v>782242.81</v>
      </c>
      <c r="D29" s="80"/>
      <c r="E29" s="80">
        <v>22270.27</v>
      </c>
      <c r="F29" s="80"/>
      <c r="G29" s="83">
        <f t="shared" si="4"/>
        <v>22270.27</v>
      </c>
      <c r="H29" s="80"/>
      <c r="I29" s="80">
        <v>96221.67</v>
      </c>
      <c r="J29" s="80"/>
      <c r="K29" s="84">
        <f t="shared" si="5"/>
        <v>96221.67</v>
      </c>
      <c r="L29" s="83">
        <f t="shared" si="6"/>
        <v>708291.41</v>
      </c>
    </row>
    <row r="30" spans="1:12" ht="48" customHeight="1" x14ac:dyDescent="0.4">
      <c r="A30" s="31">
        <v>5</v>
      </c>
      <c r="B30" s="32" t="s">
        <v>53</v>
      </c>
      <c r="C30" s="82">
        <v>0</v>
      </c>
      <c r="D30" s="80"/>
      <c r="E30" s="80">
        <v>0</v>
      </c>
      <c r="F30" s="80"/>
      <c r="G30" s="83">
        <f t="shared" si="4"/>
        <v>0</v>
      </c>
      <c r="H30" s="80"/>
      <c r="I30" s="80"/>
      <c r="J30" s="80"/>
      <c r="K30" s="84">
        <f t="shared" si="5"/>
        <v>0</v>
      </c>
      <c r="L30" s="83">
        <f t="shared" si="6"/>
        <v>0</v>
      </c>
    </row>
    <row r="31" spans="1:12" ht="30.75" customHeight="1" x14ac:dyDescent="0.4">
      <c r="A31" s="36">
        <v>6</v>
      </c>
      <c r="B31" s="32" t="s">
        <v>54</v>
      </c>
      <c r="C31" s="82">
        <v>45971.07</v>
      </c>
      <c r="D31" s="80"/>
      <c r="E31" s="80">
        <v>0</v>
      </c>
      <c r="F31" s="80"/>
      <c r="G31" s="83">
        <f t="shared" si="4"/>
        <v>0</v>
      </c>
      <c r="H31" s="80"/>
      <c r="I31" s="80">
        <v>0</v>
      </c>
      <c r="J31" s="80"/>
      <c r="K31" s="84">
        <f t="shared" si="5"/>
        <v>0</v>
      </c>
      <c r="L31" s="83">
        <f t="shared" si="6"/>
        <v>45971.07</v>
      </c>
    </row>
    <row r="32" spans="1:12" ht="37.5" customHeight="1" x14ac:dyDescent="0.4">
      <c r="A32" s="36">
        <v>7</v>
      </c>
      <c r="B32" s="41" t="s">
        <v>12</v>
      </c>
      <c r="C32" s="82">
        <v>201004.5</v>
      </c>
      <c r="D32" s="80"/>
      <c r="E32" s="80">
        <v>0</v>
      </c>
      <c r="F32" s="80"/>
      <c r="G32" s="83">
        <f t="shared" si="4"/>
        <v>0</v>
      </c>
      <c r="H32" s="80"/>
      <c r="I32" s="80"/>
      <c r="J32" s="80"/>
      <c r="K32" s="84">
        <f t="shared" si="5"/>
        <v>0</v>
      </c>
      <c r="L32" s="83">
        <f t="shared" si="6"/>
        <v>201004.5</v>
      </c>
    </row>
    <row r="33" spans="1:12" ht="42.75" customHeight="1" x14ac:dyDescent="0.4">
      <c r="A33" s="36">
        <v>8</v>
      </c>
      <c r="B33" s="40" t="s">
        <v>55</v>
      </c>
      <c r="C33" s="82">
        <v>270749.27</v>
      </c>
      <c r="D33" s="80"/>
      <c r="E33" s="80">
        <v>14826.26</v>
      </c>
      <c r="F33" s="80"/>
      <c r="G33" s="83">
        <f t="shared" si="4"/>
        <v>14826.26</v>
      </c>
      <c r="H33" s="80"/>
      <c r="I33" s="80">
        <v>32444.17</v>
      </c>
      <c r="J33" s="80"/>
      <c r="K33" s="84">
        <f t="shared" si="5"/>
        <v>32444.17</v>
      </c>
      <c r="L33" s="83">
        <f t="shared" si="6"/>
        <v>253131.36000000004</v>
      </c>
    </row>
    <row r="34" spans="1:12" ht="42.75" customHeight="1" x14ac:dyDescent="0.4">
      <c r="A34" s="36">
        <v>9</v>
      </c>
      <c r="B34" s="33" t="s">
        <v>56</v>
      </c>
      <c r="C34" s="82"/>
      <c r="D34" s="80"/>
      <c r="E34" s="80"/>
      <c r="F34" s="80"/>
      <c r="G34" s="83">
        <f t="shared" si="4"/>
        <v>0</v>
      </c>
      <c r="H34" s="80"/>
      <c r="I34" s="80"/>
      <c r="J34" s="80"/>
      <c r="K34" s="84">
        <f t="shared" si="5"/>
        <v>0</v>
      </c>
      <c r="L34" s="83">
        <f t="shared" si="6"/>
        <v>0</v>
      </c>
    </row>
    <row r="35" spans="1:12" ht="44.25" customHeight="1" x14ac:dyDescent="0.35">
      <c r="A35" s="169" t="s">
        <v>58</v>
      </c>
      <c r="B35" s="170"/>
      <c r="C35" s="82">
        <f>SUM(C25:C34)</f>
        <v>5855274.5700000003</v>
      </c>
      <c r="D35" s="82">
        <f t="shared" ref="D35:L35" si="7">SUM(D25:D34)</f>
        <v>0</v>
      </c>
      <c r="E35" s="82">
        <f t="shared" si="7"/>
        <v>539836.25</v>
      </c>
      <c r="F35" s="82">
        <f t="shared" si="7"/>
        <v>0</v>
      </c>
      <c r="G35" s="82">
        <f t="shared" si="7"/>
        <v>539836.25</v>
      </c>
      <c r="H35" s="82">
        <f t="shared" si="7"/>
        <v>0</v>
      </c>
      <c r="I35" s="82">
        <f t="shared" si="7"/>
        <v>128665.84</v>
      </c>
      <c r="J35" s="82">
        <f t="shared" si="7"/>
        <v>0</v>
      </c>
      <c r="K35" s="82">
        <f t="shared" si="7"/>
        <v>128665.84</v>
      </c>
      <c r="L35" s="82">
        <f t="shared" si="7"/>
        <v>6266444.9800000004</v>
      </c>
    </row>
    <row r="36" spans="1:12" ht="17.25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50.25" customHeight="1" x14ac:dyDescent="0.25">
      <c r="A37" s="165" t="s">
        <v>132</v>
      </c>
      <c r="B37" s="165" t="s">
        <v>60</v>
      </c>
      <c r="C37" s="171" t="s">
        <v>13</v>
      </c>
      <c r="D37" s="173" t="s">
        <v>35</v>
      </c>
      <c r="E37" s="174"/>
      <c r="F37" s="174"/>
      <c r="G37" s="174"/>
      <c r="H37" s="174"/>
      <c r="I37" s="174"/>
      <c r="J37" s="174"/>
      <c r="K37" s="175"/>
      <c r="L37" s="171" t="s">
        <v>14</v>
      </c>
    </row>
    <row r="38" spans="1:12" ht="19.5" customHeight="1" x14ac:dyDescent="0.25">
      <c r="A38" s="165"/>
      <c r="B38" s="165"/>
      <c r="C38" s="172"/>
      <c r="D38" s="176"/>
      <c r="E38" s="177"/>
      <c r="F38" s="177"/>
      <c r="G38" s="177"/>
      <c r="H38" s="177"/>
      <c r="I38" s="177"/>
      <c r="J38" s="177"/>
      <c r="K38" s="178"/>
      <c r="L38" s="172"/>
    </row>
    <row r="39" spans="1:12" ht="27.75" customHeight="1" x14ac:dyDescent="0.25">
      <c r="A39" s="165"/>
      <c r="B39" s="165"/>
      <c r="C39" s="51">
        <v>23</v>
      </c>
      <c r="D39" s="176"/>
      <c r="E39" s="177"/>
      <c r="F39" s="177"/>
      <c r="G39" s="177"/>
      <c r="H39" s="177"/>
      <c r="I39" s="177"/>
      <c r="J39" s="177"/>
      <c r="K39" s="178"/>
      <c r="L39" s="28">
        <v>24</v>
      </c>
    </row>
    <row r="40" spans="1:12" ht="27.75" customHeight="1" x14ac:dyDescent="0.25">
      <c r="A40" s="29">
        <v>0</v>
      </c>
      <c r="B40" s="34" t="s">
        <v>11</v>
      </c>
      <c r="C40" s="85">
        <f>C10-C25</f>
        <v>169606.62</v>
      </c>
      <c r="D40" s="176"/>
      <c r="E40" s="177"/>
      <c r="F40" s="177"/>
      <c r="G40" s="177"/>
      <c r="H40" s="177"/>
      <c r="I40" s="177"/>
      <c r="J40" s="177"/>
      <c r="K40" s="178"/>
      <c r="L40" s="87">
        <f>L10-L25</f>
        <v>169606.62</v>
      </c>
    </row>
    <row r="41" spans="1:12" ht="70.5" customHeight="1" x14ac:dyDescent="0.25">
      <c r="A41" s="30">
        <v>1</v>
      </c>
      <c r="B41" s="35" t="s">
        <v>57</v>
      </c>
      <c r="C41" s="85">
        <f t="shared" ref="C41:C49" si="8">C11-C26</f>
        <v>15656633.770000001</v>
      </c>
      <c r="D41" s="176"/>
      <c r="E41" s="177"/>
      <c r="F41" s="177"/>
      <c r="G41" s="177"/>
      <c r="H41" s="177"/>
      <c r="I41" s="177"/>
      <c r="J41" s="177"/>
      <c r="K41" s="178"/>
      <c r="L41" s="87">
        <f t="shared" ref="L41:L49" si="9">L11-L26</f>
        <v>15153894.050000001</v>
      </c>
    </row>
    <row r="42" spans="1:12" ht="38.25" customHeight="1" x14ac:dyDescent="0.25">
      <c r="A42" s="31">
        <v>2</v>
      </c>
      <c r="B42" s="32" t="s">
        <v>50</v>
      </c>
      <c r="C42" s="85">
        <f t="shared" si="8"/>
        <v>393.5399999999936</v>
      </c>
      <c r="D42" s="176"/>
      <c r="E42" s="177"/>
      <c r="F42" s="177"/>
      <c r="G42" s="177"/>
      <c r="H42" s="177"/>
      <c r="I42" s="177"/>
      <c r="J42" s="177"/>
      <c r="K42" s="178"/>
      <c r="L42" s="87">
        <f t="shared" si="9"/>
        <v>393.5399999999936</v>
      </c>
    </row>
    <row r="43" spans="1:12" ht="43.5" customHeight="1" x14ac:dyDescent="0.25">
      <c r="A43" s="31">
        <v>3</v>
      </c>
      <c r="B43" s="32" t="s">
        <v>51</v>
      </c>
      <c r="C43" s="85">
        <f t="shared" si="8"/>
        <v>0</v>
      </c>
      <c r="D43" s="176"/>
      <c r="E43" s="177"/>
      <c r="F43" s="177"/>
      <c r="G43" s="177"/>
      <c r="H43" s="177"/>
      <c r="I43" s="177"/>
      <c r="J43" s="177"/>
      <c r="K43" s="178"/>
      <c r="L43" s="87">
        <f t="shared" si="9"/>
        <v>0</v>
      </c>
    </row>
    <row r="44" spans="1:12" ht="42.75" customHeight="1" x14ac:dyDescent="0.25">
      <c r="A44" s="31">
        <v>4</v>
      </c>
      <c r="B44" s="32" t="s">
        <v>52</v>
      </c>
      <c r="C44" s="85">
        <f t="shared" si="8"/>
        <v>39096.959999999963</v>
      </c>
      <c r="D44" s="176"/>
      <c r="E44" s="177"/>
      <c r="F44" s="177"/>
      <c r="G44" s="177"/>
      <c r="H44" s="177"/>
      <c r="I44" s="177"/>
      <c r="J44" s="177"/>
      <c r="K44" s="178"/>
      <c r="L44" s="87">
        <f t="shared" si="9"/>
        <v>16826.689999999944</v>
      </c>
    </row>
    <row r="45" spans="1:12" ht="51" customHeight="1" x14ac:dyDescent="0.25">
      <c r="A45" s="31">
        <v>5</v>
      </c>
      <c r="B45" s="32" t="s">
        <v>53</v>
      </c>
      <c r="C45" s="85">
        <f t="shared" si="8"/>
        <v>0</v>
      </c>
      <c r="D45" s="176"/>
      <c r="E45" s="177"/>
      <c r="F45" s="177"/>
      <c r="G45" s="177"/>
      <c r="H45" s="177"/>
      <c r="I45" s="177"/>
      <c r="J45" s="177"/>
      <c r="K45" s="178"/>
      <c r="L45" s="87">
        <f t="shared" si="9"/>
        <v>0</v>
      </c>
    </row>
    <row r="46" spans="1:12" ht="36.75" customHeight="1" x14ac:dyDescent="0.25">
      <c r="A46" s="36">
        <v>6</v>
      </c>
      <c r="B46" s="32" t="s">
        <v>54</v>
      </c>
      <c r="C46" s="85">
        <f t="shared" si="8"/>
        <v>0</v>
      </c>
      <c r="D46" s="176"/>
      <c r="E46" s="177"/>
      <c r="F46" s="177"/>
      <c r="G46" s="177"/>
      <c r="H46" s="177"/>
      <c r="I46" s="177"/>
      <c r="J46" s="177"/>
      <c r="K46" s="178"/>
      <c r="L46" s="87">
        <f t="shared" si="9"/>
        <v>0</v>
      </c>
    </row>
    <row r="47" spans="1:12" ht="36.75" customHeight="1" x14ac:dyDescent="0.25">
      <c r="A47" s="36">
        <v>7</v>
      </c>
      <c r="B47" s="41" t="s">
        <v>12</v>
      </c>
      <c r="C47" s="85">
        <f t="shared" si="8"/>
        <v>0</v>
      </c>
      <c r="D47" s="176"/>
      <c r="E47" s="177"/>
      <c r="F47" s="177"/>
      <c r="G47" s="177"/>
      <c r="H47" s="177"/>
      <c r="I47" s="177"/>
      <c r="J47" s="177"/>
      <c r="K47" s="178"/>
      <c r="L47" s="87">
        <f t="shared" si="9"/>
        <v>0</v>
      </c>
    </row>
    <row r="48" spans="1:12" ht="65.25" customHeight="1" x14ac:dyDescent="0.25">
      <c r="A48" s="36">
        <v>8</v>
      </c>
      <c r="B48" s="40" t="s">
        <v>55</v>
      </c>
      <c r="C48" s="85">
        <f t="shared" si="8"/>
        <v>59435.139999999956</v>
      </c>
      <c r="D48" s="176"/>
      <c r="E48" s="177"/>
      <c r="F48" s="177"/>
      <c r="G48" s="177"/>
      <c r="H48" s="177"/>
      <c r="I48" s="177"/>
      <c r="J48" s="177"/>
      <c r="K48" s="178"/>
      <c r="L48" s="87">
        <f>L18-L33</f>
        <v>44608.879999999946</v>
      </c>
    </row>
    <row r="49" spans="1:12" ht="46.5" customHeight="1" x14ac:dyDescent="0.25">
      <c r="A49" s="36">
        <v>9</v>
      </c>
      <c r="B49" s="33" t="s">
        <v>56</v>
      </c>
      <c r="C49" s="85">
        <f t="shared" si="8"/>
        <v>0</v>
      </c>
      <c r="D49" s="176"/>
      <c r="E49" s="177"/>
      <c r="F49" s="177"/>
      <c r="G49" s="177"/>
      <c r="H49" s="177"/>
      <c r="I49" s="177"/>
      <c r="J49" s="177"/>
      <c r="K49" s="178"/>
      <c r="L49" s="87">
        <f t="shared" si="9"/>
        <v>0</v>
      </c>
    </row>
    <row r="50" spans="1:12" ht="56.25" customHeight="1" x14ac:dyDescent="0.4">
      <c r="A50" s="169" t="s">
        <v>58</v>
      </c>
      <c r="B50" s="170"/>
      <c r="C50" s="86">
        <f>SUM(C40:C49)</f>
        <v>15925166.030000001</v>
      </c>
      <c r="D50" s="179"/>
      <c r="E50" s="180"/>
      <c r="F50" s="180"/>
      <c r="G50" s="180"/>
      <c r="H50" s="180"/>
      <c r="I50" s="180"/>
      <c r="J50" s="180"/>
      <c r="K50" s="181"/>
      <c r="L50" s="88">
        <f>SUM(L40:L49)</f>
        <v>15385329.779999999</v>
      </c>
    </row>
    <row r="51" spans="1:12" ht="56.25" customHeight="1" x14ac:dyDescent="0.35">
      <c r="A51" s="159" t="s">
        <v>133</v>
      </c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59"/>
    </row>
    <row r="52" spans="1:12" ht="56.25" customHeight="1" x14ac:dyDescent="0.35">
      <c r="A52" s="159" t="s">
        <v>81</v>
      </c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</row>
    <row r="53" spans="1:12" ht="56.25" customHeight="1" x14ac:dyDescent="0.35">
      <c r="A53" s="159" t="s">
        <v>112</v>
      </c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</row>
    <row r="54" spans="1:12" ht="60" customHeight="1" x14ac:dyDescent="0.25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</row>
    <row r="55" spans="1:12" ht="60" customHeight="1" x14ac:dyDescent="0.3">
      <c r="A55" s="162" t="s">
        <v>122</v>
      </c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</row>
    <row r="56" spans="1:12" ht="150" customHeight="1" x14ac:dyDescent="0.25">
      <c r="A56" s="163" t="s">
        <v>123</v>
      </c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</row>
    <row r="57" spans="1:12" ht="59.25" customHeight="1" x14ac:dyDescent="0.35">
      <c r="A57" s="158" t="s">
        <v>124</v>
      </c>
      <c r="B57" s="158"/>
      <c r="C57" s="158"/>
      <c r="D57" s="158"/>
      <c r="E57" s="158"/>
      <c r="F57" s="158"/>
      <c r="G57" s="158"/>
      <c r="H57" s="158"/>
      <c r="I57" s="158"/>
      <c r="J57" s="158"/>
      <c r="K57" s="158"/>
      <c r="L57" s="158"/>
    </row>
    <row r="58" spans="1:12" ht="34.5" customHeight="1" x14ac:dyDescent="0.35">
      <c r="A58" s="158" t="s">
        <v>125</v>
      </c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</row>
    <row r="59" spans="1:12" s="42" customFormat="1" ht="52.5" customHeight="1" x14ac:dyDescent="0.4"/>
    <row r="60" spans="1:12" ht="55.5" customHeight="1" x14ac:dyDescent="0.25"/>
    <row r="63" spans="1:12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</row>
    <row r="64" spans="1:12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</row>
    <row r="65" spans="1:12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</row>
    <row r="66" spans="1:12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</row>
  </sheetData>
  <mergeCells count="41"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  <mergeCell ref="D37:K50"/>
    <mergeCell ref="L37:L38"/>
    <mergeCell ref="A50:B50"/>
    <mergeCell ref="G22:G23"/>
    <mergeCell ref="A20:B20"/>
    <mergeCell ref="A22:A24"/>
    <mergeCell ref="B22:B24"/>
    <mergeCell ref="C22:C23"/>
    <mergeCell ref="D22:F22"/>
    <mergeCell ref="A1:XFD1"/>
    <mergeCell ref="A57:L57"/>
    <mergeCell ref="A58:L58"/>
    <mergeCell ref="A51:L51"/>
    <mergeCell ref="A52:L52"/>
    <mergeCell ref="A53:L53"/>
    <mergeCell ref="A54:L54"/>
    <mergeCell ref="A55:L55"/>
    <mergeCell ref="A56:L56"/>
    <mergeCell ref="H22:J22"/>
    <mergeCell ref="K22:K23"/>
    <mergeCell ref="L22:L23"/>
    <mergeCell ref="A35:B35"/>
    <mergeCell ref="A37:A39"/>
    <mergeCell ref="B37:B39"/>
    <mergeCell ref="C37:C38"/>
  </mergeCells>
  <printOptions verticalCentered="1"/>
  <pageMargins left="0.23622047244094491" right="0.23622047244094491" top="0.74803149606299213" bottom="0.74803149606299213" header="0.31496062992125984" footer="0.31496062992125984"/>
  <pageSetup paperSize="9" scale="37" fitToWidth="2" fitToHeight="2" orientation="landscape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41"/>
  <sheetViews>
    <sheetView zoomScale="70" zoomScaleNormal="70" zoomScaleSheetLayoutView="44" workbookViewId="0">
      <selection sqref="A1:XFD30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6" width="25.28515625" customWidth="1"/>
    <col min="7" max="7" width="30.7109375" customWidth="1"/>
    <col min="8" max="10" width="25.28515625" customWidth="1"/>
    <col min="11" max="11" width="31.5703125" customWidth="1"/>
    <col min="12" max="12" width="30.28515625" customWidth="1"/>
  </cols>
  <sheetData>
    <row r="1" spans="1:12" s="157" customFormat="1" ht="101.25" customHeight="1" x14ac:dyDescent="0.25">
      <c r="A1" s="156" t="s">
        <v>137</v>
      </c>
    </row>
    <row r="2" spans="1:12" ht="31.5" x14ac:dyDescent="0.5">
      <c r="A2" s="188" t="s">
        <v>93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</row>
    <row r="3" spans="1:12" ht="60" customHeight="1" x14ac:dyDescent="0.5">
      <c r="A3" s="189" t="s">
        <v>90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</row>
    <row r="4" spans="1:12" ht="26.25" customHeight="1" x14ac:dyDescent="0.25">
      <c r="A4" s="207" t="s">
        <v>85</v>
      </c>
      <c r="B4" s="207" t="s">
        <v>95</v>
      </c>
      <c r="C4" s="215" t="s">
        <v>96</v>
      </c>
      <c r="D4" s="205" t="s">
        <v>97</v>
      </c>
      <c r="E4" s="221"/>
      <c r="F4" s="222"/>
      <c r="G4" s="207" t="s">
        <v>36</v>
      </c>
      <c r="H4" s="205" t="s">
        <v>98</v>
      </c>
      <c r="I4" s="221"/>
      <c r="J4" s="222"/>
      <c r="K4" s="207" t="s">
        <v>99</v>
      </c>
      <c r="L4" s="215" t="s">
        <v>100</v>
      </c>
    </row>
    <row r="5" spans="1:12" x14ac:dyDescent="0.25">
      <c r="A5" s="206"/>
      <c r="B5" s="206"/>
      <c r="C5" s="220"/>
      <c r="D5" s="223"/>
      <c r="E5" s="177"/>
      <c r="F5" s="224"/>
      <c r="G5" s="206"/>
      <c r="H5" s="223"/>
      <c r="I5" s="177"/>
      <c r="J5" s="224"/>
      <c r="K5" s="206"/>
      <c r="L5" s="220"/>
    </row>
    <row r="6" spans="1:12" x14ac:dyDescent="0.25">
      <c r="A6" s="206"/>
      <c r="B6" s="206"/>
      <c r="C6" s="220"/>
      <c r="D6" s="225"/>
      <c r="E6" s="226"/>
      <c r="F6" s="227"/>
      <c r="G6" s="206"/>
      <c r="H6" s="225"/>
      <c r="I6" s="226"/>
      <c r="J6" s="227"/>
      <c r="K6" s="206"/>
      <c r="L6" s="220"/>
    </row>
    <row r="7" spans="1:12" ht="24.75" customHeight="1" x14ac:dyDescent="0.25">
      <c r="A7" s="206"/>
      <c r="B7" s="206"/>
      <c r="C7" s="220"/>
      <c r="D7" s="207" t="s">
        <v>4</v>
      </c>
      <c r="E7" s="207" t="s">
        <v>101</v>
      </c>
      <c r="F7" s="207" t="s">
        <v>108</v>
      </c>
      <c r="G7" s="206"/>
      <c r="H7" s="207" t="s">
        <v>102</v>
      </c>
      <c r="I7" s="207" t="s">
        <v>7</v>
      </c>
      <c r="J7" s="207" t="s">
        <v>109</v>
      </c>
      <c r="K7" s="206"/>
      <c r="L7" s="220"/>
    </row>
    <row r="8" spans="1:12" ht="72.75" customHeight="1" x14ac:dyDescent="0.25">
      <c r="A8" s="214"/>
      <c r="B8" s="214"/>
      <c r="C8" s="216"/>
      <c r="D8" s="214"/>
      <c r="E8" s="214"/>
      <c r="F8" s="214"/>
      <c r="G8" s="214"/>
      <c r="H8" s="214"/>
      <c r="I8" s="214"/>
      <c r="J8" s="214"/>
      <c r="K8" s="214"/>
      <c r="L8" s="216"/>
    </row>
    <row r="9" spans="1:12" ht="27.75" customHeight="1" x14ac:dyDescent="0.4">
      <c r="A9" s="56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  <c r="H9" s="56">
        <v>8</v>
      </c>
      <c r="I9" s="56">
        <v>9</v>
      </c>
      <c r="J9" s="56">
        <v>10</v>
      </c>
      <c r="K9" s="56">
        <v>11</v>
      </c>
      <c r="L9" s="56">
        <v>12</v>
      </c>
    </row>
    <row r="10" spans="1:12" ht="65.25" customHeight="1" x14ac:dyDescent="0.35">
      <c r="A10" s="57" t="s">
        <v>0</v>
      </c>
      <c r="B10" s="58" t="s">
        <v>86</v>
      </c>
      <c r="C10" s="80">
        <v>2122057.7999999998</v>
      </c>
      <c r="D10" s="80"/>
      <c r="E10" s="80">
        <v>291394.21000000002</v>
      </c>
      <c r="F10" s="80"/>
      <c r="G10" s="80">
        <f>SUM(D10:F10)</f>
        <v>291394.21000000002</v>
      </c>
      <c r="H10" s="80"/>
      <c r="I10" s="80">
        <v>129701.22</v>
      </c>
      <c r="J10" s="80">
        <v>2958.5</v>
      </c>
      <c r="K10" s="80">
        <f>SUM(H10:J10)</f>
        <v>132659.72</v>
      </c>
      <c r="L10" s="80">
        <f>C10+G10-K10</f>
        <v>2280792.2899999996</v>
      </c>
    </row>
    <row r="11" spans="1:12" ht="65.25" customHeight="1" x14ac:dyDescent="0.35">
      <c r="A11" s="59" t="s">
        <v>1</v>
      </c>
      <c r="B11" s="60" t="s">
        <v>87</v>
      </c>
      <c r="C11" s="81"/>
      <c r="D11" s="80"/>
      <c r="E11" s="80"/>
      <c r="F11" s="80"/>
      <c r="G11" s="80">
        <f t="shared" ref="G11" si="0">SUM(D11:F11)</f>
        <v>0</v>
      </c>
      <c r="H11" s="80"/>
      <c r="I11" s="80"/>
      <c r="J11" s="80"/>
      <c r="K11" s="80">
        <f t="shared" ref="K11" si="1">SUM(H11:J11)</f>
        <v>0</v>
      </c>
      <c r="L11" s="80">
        <f t="shared" ref="L11" si="2">C11+G11-K11</f>
        <v>0</v>
      </c>
    </row>
    <row r="12" spans="1:12" ht="69.95" customHeight="1" x14ac:dyDescent="0.4">
      <c r="A12" s="208" t="s">
        <v>91</v>
      </c>
      <c r="B12" s="209"/>
      <c r="C12" s="83">
        <f t="shared" ref="C12:L12" si="3">SUM(C10:C11)</f>
        <v>2122057.7999999998</v>
      </c>
      <c r="D12" s="83">
        <f t="shared" si="3"/>
        <v>0</v>
      </c>
      <c r="E12" s="83">
        <f t="shared" si="3"/>
        <v>291394.21000000002</v>
      </c>
      <c r="F12" s="83">
        <f t="shared" si="3"/>
        <v>0</v>
      </c>
      <c r="G12" s="83">
        <f t="shared" si="3"/>
        <v>291394.21000000002</v>
      </c>
      <c r="H12" s="83">
        <f t="shared" si="3"/>
        <v>0</v>
      </c>
      <c r="I12" s="83">
        <f t="shared" si="3"/>
        <v>129701.22</v>
      </c>
      <c r="J12" s="83">
        <f t="shared" si="3"/>
        <v>2958.5</v>
      </c>
      <c r="K12" s="83">
        <f t="shared" si="3"/>
        <v>132659.72</v>
      </c>
      <c r="L12" s="83">
        <f t="shared" si="3"/>
        <v>2280792.2899999996</v>
      </c>
    </row>
    <row r="13" spans="1:12" ht="26.25" customHeight="1" x14ac:dyDescent="0.4">
      <c r="A13" s="42"/>
      <c r="B13" s="42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54" customHeight="1" x14ac:dyDescent="0.25">
      <c r="A14" s="207" t="s">
        <v>85</v>
      </c>
      <c r="B14" s="207" t="s">
        <v>88</v>
      </c>
      <c r="C14" s="215" t="s">
        <v>103</v>
      </c>
      <c r="D14" s="217" t="s">
        <v>104</v>
      </c>
      <c r="E14" s="218"/>
      <c r="F14" s="219"/>
      <c r="G14" s="205" t="s">
        <v>8</v>
      </c>
      <c r="H14" s="204" t="s">
        <v>105</v>
      </c>
      <c r="I14" s="204"/>
      <c r="J14" s="204"/>
      <c r="K14" s="205" t="s">
        <v>9</v>
      </c>
      <c r="L14" s="207" t="s">
        <v>10</v>
      </c>
    </row>
    <row r="15" spans="1:12" ht="80.25" customHeight="1" x14ac:dyDescent="0.25">
      <c r="A15" s="206"/>
      <c r="B15" s="206"/>
      <c r="C15" s="216"/>
      <c r="D15" s="62" t="s">
        <v>106</v>
      </c>
      <c r="E15" s="62" t="s">
        <v>107</v>
      </c>
      <c r="F15" s="62" t="s">
        <v>109</v>
      </c>
      <c r="G15" s="214"/>
      <c r="H15" s="63" t="s">
        <v>102</v>
      </c>
      <c r="I15" s="63" t="s">
        <v>7</v>
      </c>
      <c r="J15" s="63" t="s">
        <v>109</v>
      </c>
      <c r="K15" s="206"/>
      <c r="L15" s="206"/>
    </row>
    <row r="16" spans="1:12" ht="26.25" x14ac:dyDescent="0.4">
      <c r="A16" s="214"/>
      <c r="B16" s="214"/>
      <c r="C16" s="64">
        <v>13</v>
      </c>
      <c r="D16" s="64">
        <v>14</v>
      </c>
      <c r="E16" s="64">
        <v>15</v>
      </c>
      <c r="F16" s="64">
        <v>16</v>
      </c>
      <c r="G16" s="65">
        <v>17</v>
      </c>
      <c r="H16" s="66">
        <v>18</v>
      </c>
      <c r="I16" s="66">
        <v>19</v>
      </c>
      <c r="J16" s="66">
        <v>20</v>
      </c>
      <c r="K16" s="67">
        <v>21</v>
      </c>
      <c r="L16" s="68">
        <v>22</v>
      </c>
    </row>
    <row r="17" spans="1:12" ht="65.25" customHeight="1" x14ac:dyDescent="0.4">
      <c r="A17" s="57" t="s">
        <v>0</v>
      </c>
      <c r="B17" s="60" t="s">
        <v>86</v>
      </c>
      <c r="C17" s="80">
        <v>2122057.7999999998</v>
      </c>
      <c r="D17" s="80"/>
      <c r="E17" s="80">
        <v>291394.21000000002</v>
      </c>
      <c r="F17" s="80"/>
      <c r="G17" s="83">
        <f>SUM(D17:F17)</f>
        <v>291394.21000000002</v>
      </c>
      <c r="H17" s="80"/>
      <c r="I17" s="80">
        <v>129701.22</v>
      </c>
      <c r="J17" s="80">
        <v>2958.5</v>
      </c>
      <c r="K17" s="89">
        <f>SUM(H17:J17)</f>
        <v>132659.72</v>
      </c>
      <c r="L17" s="83">
        <f>C17+G17-K17</f>
        <v>2280792.2899999996</v>
      </c>
    </row>
    <row r="18" spans="1:12" ht="65.25" customHeight="1" x14ac:dyDescent="0.4">
      <c r="A18" s="59">
        <v>2</v>
      </c>
      <c r="B18" s="60" t="s">
        <v>87</v>
      </c>
      <c r="C18" s="81"/>
      <c r="D18" s="80"/>
      <c r="E18" s="80"/>
      <c r="F18" s="80"/>
      <c r="G18" s="83">
        <f t="shared" ref="G18" si="4">SUM(D18:F18)</f>
        <v>0</v>
      </c>
      <c r="H18" s="80"/>
      <c r="I18" s="80"/>
      <c r="J18" s="80"/>
      <c r="K18" s="89">
        <f t="shared" ref="K18" si="5">SUM(H18:J18)</f>
        <v>0</v>
      </c>
      <c r="L18" s="83">
        <f t="shared" ref="L18" si="6">C18+G18-K18</f>
        <v>0</v>
      </c>
    </row>
    <row r="19" spans="1:12" ht="69.95" customHeight="1" x14ac:dyDescent="0.35">
      <c r="A19" s="208" t="s">
        <v>91</v>
      </c>
      <c r="B19" s="209"/>
      <c r="C19" s="82">
        <f t="shared" ref="C19:L19" si="7">SUM(C17:C18)</f>
        <v>2122057.7999999998</v>
      </c>
      <c r="D19" s="82">
        <f t="shared" si="7"/>
        <v>0</v>
      </c>
      <c r="E19" s="82">
        <f t="shared" si="7"/>
        <v>291394.21000000002</v>
      </c>
      <c r="F19" s="82">
        <f t="shared" si="7"/>
        <v>0</v>
      </c>
      <c r="G19" s="82">
        <f t="shared" si="7"/>
        <v>291394.21000000002</v>
      </c>
      <c r="H19" s="82">
        <f t="shared" si="7"/>
        <v>0</v>
      </c>
      <c r="I19" s="82">
        <f t="shared" si="7"/>
        <v>129701.22</v>
      </c>
      <c r="J19" s="82">
        <f t="shared" si="7"/>
        <v>2958.5</v>
      </c>
      <c r="K19" s="82">
        <f t="shared" si="7"/>
        <v>132659.72</v>
      </c>
      <c r="L19" s="82">
        <f t="shared" si="7"/>
        <v>2280792.2899999996</v>
      </c>
    </row>
    <row r="20" spans="1:12" ht="26.25" customHeight="1" x14ac:dyDescent="0.25">
      <c r="A20" s="69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1" spans="1:12" ht="50.25" customHeight="1" x14ac:dyDescent="0.25">
      <c r="A21" s="210" t="s">
        <v>85</v>
      </c>
      <c r="B21" s="210" t="s">
        <v>89</v>
      </c>
      <c r="C21" s="210" t="s">
        <v>13</v>
      </c>
      <c r="D21" s="173" t="s">
        <v>35</v>
      </c>
      <c r="E21" s="174"/>
      <c r="F21" s="174"/>
      <c r="G21" s="174"/>
      <c r="H21" s="174"/>
      <c r="I21" s="174"/>
      <c r="J21" s="174"/>
      <c r="K21" s="175"/>
      <c r="L21" s="210" t="s">
        <v>14</v>
      </c>
    </row>
    <row r="22" spans="1:12" ht="55.5" customHeight="1" x14ac:dyDescent="0.25">
      <c r="A22" s="211"/>
      <c r="B22" s="211"/>
      <c r="C22" s="213"/>
      <c r="D22" s="176"/>
      <c r="E22" s="177"/>
      <c r="F22" s="177"/>
      <c r="G22" s="177"/>
      <c r="H22" s="177"/>
      <c r="I22" s="177"/>
      <c r="J22" s="177"/>
      <c r="K22" s="178"/>
      <c r="L22" s="213"/>
    </row>
    <row r="23" spans="1:12" ht="27.75" customHeight="1" x14ac:dyDescent="0.25">
      <c r="A23" s="212"/>
      <c r="B23" s="212"/>
      <c r="C23" s="71">
        <v>23</v>
      </c>
      <c r="D23" s="176"/>
      <c r="E23" s="177"/>
      <c r="F23" s="177"/>
      <c r="G23" s="177"/>
      <c r="H23" s="177"/>
      <c r="I23" s="177"/>
      <c r="J23" s="177"/>
      <c r="K23" s="178"/>
      <c r="L23" s="72">
        <v>24</v>
      </c>
    </row>
    <row r="24" spans="1:12" ht="65.25" customHeight="1" x14ac:dyDescent="0.25">
      <c r="A24" s="57" t="s">
        <v>0</v>
      </c>
      <c r="B24" s="58" t="s">
        <v>86</v>
      </c>
      <c r="C24" s="85">
        <f>C10-C17</f>
        <v>0</v>
      </c>
      <c r="D24" s="176"/>
      <c r="E24" s="177"/>
      <c r="F24" s="177"/>
      <c r="G24" s="177"/>
      <c r="H24" s="177"/>
      <c r="I24" s="177"/>
      <c r="J24" s="177"/>
      <c r="K24" s="178"/>
      <c r="L24" s="87">
        <f>L10-L17</f>
        <v>0</v>
      </c>
    </row>
    <row r="25" spans="1:12" ht="65.25" customHeight="1" x14ac:dyDescent="0.25">
      <c r="A25" s="59" t="s">
        <v>1</v>
      </c>
      <c r="B25" s="60" t="s">
        <v>87</v>
      </c>
      <c r="C25" s="85">
        <f>C11-C18</f>
        <v>0</v>
      </c>
      <c r="D25" s="176"/>
      <c r="E25" s="177"/>
      <c r="F25" s="177"/>
      <c r="G25" s="177"/>
      <c r="H25" s="177"/>
      <c r="I25" s="177"/>
      <c r="J25" s="177"/>
      <c r="K25" s="178"/>
      <c r="L25" s="87">
        <f>L11-L18</f>
        <v>0</v>
      </c>
    </row>
    <row r="26" spans="1:12" ht="69.95" customHeight="1" x14ac:dyDescent="0.4">
      <c r="A26" s="208" t="s">
        <v>91</v>
      </c>
      <c r="B26" s="209"/>
      <c r="C26" s="91">
        <f>SUM(C24:C25)</f>
        <v>0</v>
      </c>
      <c r="D26" s="179"/>
      <c r="E26" s="180"/>
      <c r="F26" s="180"/>
      <c r="G26" s="180"/>
      <c r="H26" s="180"/>
      <c r="I26" s="180"/>
      <c r="J26" s="180"/>
      <c r="K26" s="181"/>
      <c r="L26" s="90">
        <f>SUM(L24:L25)</f>
        <v>0</v>
      </c>
    </row>
    <row r="27" spans="1:12" ht="56.25" customHeight="1" x14ac:dyDescent="0.35">
      <c r="A27" s="159" t="s">
        <v>133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</row>
    <row r="28" spans="1:12" ht="56.25" customHeight="1" x14ac:dyDescent="0.35">
      <c r="A28" s="159" t="s">
        <v>111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</row>
    <row r="29" spans="1:12" ht="118.5" customHeight="1" x14ac:dyDescent="0.35">
      <c r="A29" s="201" t="s">
        <v>124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</row>
    <row r="30" spans="1:12" ht="33" customHeight="1" x14ac:dyDescent="0.35">
      <c r="A30" s="201" t="s">
        <v>126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</row>
    <row r="31" spans="1:12" ht="60" customHeight="1" x14ac:dyDescent="0.5">
      <c r="A31" s="202"/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</row>
    <row r="32" spans="1:12" ht="59.25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</row>
    <row r="33" spans="1:12" ht="51.75" customHeight="1" x14ac:dyDescent="0.5">
      <c r="A33" s="200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</row>
    <row r="34" spans="1:12" s="42" customFormat="1" ht="52.5" customHeight="1" x14ac:dyDescent="0.4"/>
    <row r="35" spans="1:12" ht="55.5" customHeight="1" x14ac:dyDescent="0.25"/>
    <row r="38" spans="1:12" x14ac:dyDescent="0.2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</row>
    <row r="39" spans="1:12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 x14ac:dyDescent="0.2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</row>
    <row r="41" spans="1:12" x14ac:dyDescent="0.2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</row>
  </sheetData>
  <mergeCells count="40">
    <mergeCell ref="J7:J8"/>
    <mergeCell ref="A2:L2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  <mergeCell ref="L21:L22"/>
    <mergeCell ref="A26:B26"/>
    <mergeCell ref="G14:G15"/>
    <mergeCell ref="A12:B12"/>
    <mergeCell ref="A14:A16"/>
    <mergeCell ref="B14:B16"/>
    <mergeCell ref="C14:C15"/>
    <mergeCell ref="D14:F14"/>
    <mergeCell ref="A1:XFD1"/>
    <mergeCell ref="A32:L32"/>
    <mergeCell ref="A33:L33"/>
    <mergeCell ref="A27:L27"/>
    <mergeCell ref="A28:L28"/>
    <mergeCell ref="A29:L29"/>
    <mergeCell ref="A30:L30"/>
    <mergeCell ref="A31:L31"/>
    <mergeCell ref="H14:J14"/>
    <mergeCell ref="K14:K15"/>
    <mergeCell ref="L14:L15"/>
    <mergeCell ref="A19:B19"/>
    <mergeCell ref="A21:A23"/>
    <mergeCell ref="B21:B23"/>
    <mergeCell ref="C21:C22"/>
    <mergeCell ref="D21:K26"/>
  </mergeCells>
  <pageMargins left="0.23622047244094491" right="0.23622047244094491" top="0.74803149606299213" bottom="0.74803149606299213" header="0.31496062992125984" footer="0.31496062992125984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L29"/>
  <sheetViews>
    <sheetView topLeftCell="A22" zoomScale="90" zoomScaleNormal="90" zoomScaleSheetLayoutView="59" workbookViewId="0">
      <selection activeCell="M12" sqref="M12"/>
    </sheetView>
  </sheetViews>
  <sheetFormatPr defaultRowHeight="15" x14ac:dyDescent="0.25"/>
  <cols>
    <col min="1" max="1" width="11.85546875" customWidth="1"/>
    <col min="2" max="2" width="33.7109375" customWidth="1"/>
    <col min="3" max="3" width="24.85546875" customWidth="1"/>
    <col min="4" max="6" width="22.140625" customWidth="1"/>
    <col min="7" max="7" width="23.140625" customWidth="1"/>
    <col min="8" max="10" width="22.140625" customWidth="1"/>
    <col min="11" max="11" width="19.28515625" customWidth="1"/>
    <col min="12" max="12" width="24.28515625" customWidth="1"/>
  </cols>
  <sheetData>
    <row r="1" spans="1:12" s="229" customFormat="1" ht="105.75" customHeight="1" x14ac:dyDescent="0.25">
      <c r="A1" s="228" t="s">
        <v>131</v>
      </c>
    </row>
    <row r="2" spans="1:12" s="4" customFormat="1" ht="27.75" customHeight="1" x14ac:dyDescent="0.4">
      <c r="A2" s="252" t="s">
        <v>94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</row>
    <row r="3" spans="1:12" ht="61.5" customHeight="1" x14ac:dyDescent="0.25">
      <c r="A3" s="253" t="s">
        <v>83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</row>
    <row r="4" spans="1:12" ht="26.25" customHeight="1" x14ac:dyDescent="0.25">
      <c r="A4" s="242" t="s">
        <v>61</v>
      </c>
      <c r="B4" s="242" t="s">
        <v>62</v>
      </c>
      <c r="C4" s="247" t="s">
        <v>19</v>
      </c>
      <c r="D4" s="239" t="s">
        <v>20</v>
      </c>
      <c r="E4" s="255"/>
      <c r="F4" s="256"/>
      <c r="G4" s="242" t="s">
        <v>36</v>
      </c>
      <c r="H4" s="239" t="s">
        <v>21</v>
      </c>
      <c r="I4" s="255"/>
      <c r="J4" s="256"/>
      <c r="K4" s="242" t="s">
        <v>22</v>
      </c>
      <c r="L4" s="247" t="s">
        <v>23</v>
      </c>
    </row>
    <row r="5" spans="1:12" ht="9" customHeight="1" x14ac:dyDescent="0.25">
      <c r="A5" s="240"/>
      <c r="B5" s="240"/>
      <c r="C5" s="254"/>
      <c r="D5" s="244"/>
      <c r="E5" s="257"/>
      <c r="F5" s="258"/>
      <c r="G5" s="240"/>
      <c r="H5" s="244"/>
      <c r="I5" s="257"/>
      <c r="J5" s="258"/>
      <c r="K5" s="240"/>
      <c r="L5" s="254"/>
    </row>
    <row r="6" spans="1:12" x14ac:dyDescent="0.25">
      <c r="A6" s="240"/>
      <c r="B6" s="240"/>
      <c r="C6" s="254"/>
      <c r="D6" s="259"/>
      <c r="E6" s="260"/>
      <c r="F6" s="261"/>
      <c r="G6" s="240"/>
      <c r="H6" s="259"/>
      <c r="I6" s="260"/>
      <c r="J6" s="261"/>
      <c r="K6" s="240"/>
      <c r="L6" s="254"/>
    </row>
    <row r="7" spans="1:12" ht="24.75" customHeight="1" x14ac:dyDescent="0.25">
      <c r="A7" s="240"/>
      <c r="B7" s="240"/>
      <c r="C7" s="254"/>
      <c r="D7" s="242" t="s">
        <v>4</v>
      </c>
      <c r="E7" s="242" t="s">
        <v>6</v>
      </c>
      <c r="F7" s="242" t="s">
        <v>5</v>
      </c>
      <c r="G7" s="240"/>
      <c r="H7" s="242" t="s">
        <v>24</v>
      </c>
      <c r="I7" s="242" t="s">
        <v>7</v>
      </c>
      <c r="J7" s="242" t="s">
        <v>113</v>
      </c>
      <c r="K7" s="240"/>
      <c r="L7" s="254"/>
    </row>
    <row r="8" spans="1:12" ht="36" customHeight="1" x14ac:dyDescent="0.25">
      <c r="A8" s="243"/>
      <c r="B8" s="243"/>
      <c r="C8" s="248"/>
      <c r="D8" s="243"/>
      <c r="E8" s="243"/>
      <c r="F8" s="243"/>
      <c r="G8" s="243"/>
      <c r="H8" s="243"/>
      <c r="I8" s="243"/>
      <c r="J8" s="243"/>
      <c r="K8" s="243"/>
      <c r="L8" s="248"/>
    </row>
    <row r="9" spans="1:12" ht="18" customHeight="1" x14ac:dyDescent="0.2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>
        <v>8</v>
      </c>
      <c r="I9" s="5">
        <v>9</v>
      </c>
      <c r="J9" s="5">
        <v>10</v>
      </c>
      <c r="K9" s="5">
        <v>11</v>
      </c>
      <c r="L9" s="5">
        <v>12</v>
      </c>
    </row>
    <row r="10" spans="1:12" ht="52.5" customHeight="1" x14ac:dyDescent="0.25">
      <c r="A10" s="235" t="s">
        <v>0</v>
      </c>
      <c r="B10" s="10" t="s">
        <v>15</v>
      </c>
      <c r="C10" s="92">
        <v>2381110.58</v>
      </c>
      <c r="D10" s="92"/>
      <c r="E10" s="92">
        <v>67158</v>
      </c>
      <c r="F10" s="92">
        <v>74415</v>
      </c>
      <c r="G10" s="92">
        <f>SUM(D10:F10)</f>
        <v>141573</v>
      </c>
      <c r="H10" s="92"/>
      <c r="I10" s="92"/>
      <c r="J10" s="92"/>
      <c r="K10" s="92">
        <f>SUM(H10:J10)</f>
        <v>0</v>
      </c>
      <c r="L10" s="92">
        <f>(C10+G10-K10)</f>
        <v>2522683.58</v>
      </c>
    </row>
    <row r="11" spans="1:12" ht="52.5" customHeight="1" x14ac:dyDescent="0.25">
      <c r="A11" s="236"/>
      <c r="B11" s="6" t="s">
        <v>16</v>
      </c>
      <c r="C11" s="92">
        <v>559934.09</v>
      </c>
      <c r="D11" s="92" t="s">
        <v>3</v>
      </c>
      <c r="E11" s="92">
        <v>67158</v>
      </c>
      <c r="F11" s="92"/>
      <c r="G11" s="92">
        <f>SUM(D11:F11)</f>
        <v>67158</v>
      </c>
      <c r="H11" s="92" t="s">
        <v>3</v>
      </c>
      <c r="I11" s="92" t="s">
        <v>3</v>
      </c>
      <c r="J11" s="92" t="s">
        <v>3</v>
      </c>
      <c r="K11" s="92">
        <f>SUM(H11:J11)</f>
        <v>0</v>
      </c>
      <c r="L11" s="92">
        <f>(C11+G11-K11)</f>
        <v>627092.09</v>
      </c>
    </row>
    <row r="12" spans="1:12" ht="52.5" customHeight="1" x14ac:dyDescent="0.25">
      <c r="A12" s="233" t="s">
        <v>63</v>
      </c>
      <c r="B12" s="241"/>
      <c r="C12" s="93">
        <f>C10</f>
        <v>2381110.58</v>
      </c>
      <c r="D12" s="93">
        <f t="shared" ref="D12:L12" si="0">D10</f>
        <v>0</v>
      </c>
      <c r="E12" s="93">
        <f t="shared" si="0"/>
        <v>67158</v>
      </c>
      <c r="F12" s="93">
        <f t="shared" si="0"/>
        <v>74415</v>
      </c>
      <c r="G12" s="93">
        <f t="shared" si="0"/>
        <v>141573</v>
      </c>
      <c r="H12" s="93">
        <f t="shared" si="0"/>
        <v>0</v>
      </c>
      <c r="I12" s="93">
        <f t="shared" si="0"/>
        <v>0</v>
      </c>
      <c r="J12" s="93">
        <f t="shared" si="0"/>
        <v>0</v>
      </c>
      <c r="K12" s="93">
        <f t="shared" si="0"/>
        <v>0</v>
      </c>
      <c r="L12" s="93">
        <f t="shared" si="0"/>
        <v>2522683.58</v>
      </c>
    </row>
    <row r="13" spans="1:12" ht="18.75" x14ac:dyDescent="0.3">
      <c r="A13" s="8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47.25" customHeight="1" x14ac:dyDescent="0.25">
      <c r="A14" s="242" t="s">
        <v>61</v>
      </c>
      <c r="B14" s="242" t="s">
        <v>62</v>
      </c>
      <c r="C14" s="247" t="s">
        <v>25</v>
      </c>
      <c r="D14" s="249" t="s">
        <v>38</v>
      </c>
      <c r="E14" s="250"/>
      <c r="F14" s="251"/>
      <c r="G14" s="239" t="s">
        <v>8</v>
      </c>
      <c r="H14" s="238" t="s">
        <v>37</v>
      </c>
      <c r="I14" s="238"/>
      <c r="J14" s="238"/>
      <c r="K14" s="239" t="s">
        <v>9</v>
      </c>
      <c r="L14" s="242" t="s">
        <v>10</v>
      </c>
    </row>
    <row r="15" spans="1:12" ht="68.25" customHeight="1" x14ac:dyDescent="0.25">
      <c r="A15" s="240"/>
      <c r="B15" s="240"/>
      <c r="C15" s="248"/>
      <c r="D15" s="10" t="s">
        <v>26</v>
      </c>
      <c r="E15" s="10" t="s">
        <v>121</v>
      </c>
      <c r="F15" s="10" t="s">
        <v>114</v>
      </c>
      <c r="G15" s="243"/>
      <c r="H15" s="11" t="s">
        <v>24</v>
      </c>
      <c r="I15" s="11" t="s">
        <v>7</v>
      </c>
      <c r="J15" s="11" t="s">
        <v>113</v>
      </c>
      <c r="K15" s="240"/>
      <c r="L15" s="240"/>
    </row>
    <row r="16" spans="1:12" ht="18" x14ac:dyDescent="0.25">
      <c r="A16" s="240"/>
      <c r="B16" s="240"/>
      <c r="C16" s="12">
        <v>13</v>
      </c>
      <c r="D16" s="12">
        <v>14</v>
      </c>
      <c r="E16" s="12">
        <v>15</v>
      </c>
      <c r="F16" s="12">
        <v>16</v>
      </c>
      <c r="G16" s="13">
        <v>17</v>
      </c>
      <c r="H16" s="14">
        <v>18</v>
      </c>
      <c r="I16" s="14">
        <v>19</v>
      </c>
      <c r="J16" s="14">
        <v>20</v>
      </c>
      <c r="K16" s="15">
        <v>21</v>
      </c>
      <c r="L16" s="7">
        <v>22</v>
      </c>
    </row>
    <row r="17" spans="1:12" ht="52.5" customHeight="1" x14ac:dyDescent="0.25">
      <c r="A17" s="235" t="s">
        <v>0</v>
      </c>
      <c r="B17" s="55" t="s">
        <v>15</v>
      </c>
      <c r="C17" s="93">
        <v>2314137.58</v>
      </c>
      <c r="D17" s="93"/>
      <c r="E17" s="93">
        <v>129738.31</v>
      </c>
      <c r="F17" s="93"/>
      <c r="G17" s="93">
        <f>SUM(D17:F17)</f>
        <v>129738.31</v>
      </c>
      <c r="H17" s="94"/>
      <c r="I17" s="94"/>
      <c r="J17" s="94"/>
      <c r="K17" s="95">
        <f>SUM(H17:J17)</f>
        <v>0</v>
      </c>
      <c r="L17" s="93">
        <f>(C17+G17-K17)</f>
        <v>2443875.89</v>
      </c>
    </row>
    <row r="18" spans="1:12" ht="52.5" customHeight="1" x14ac:dyDescent="0.25">
      <c r="A18" s="237"/>
      <c r="B18" s="16" t="s">
        <v>17</v>
      </c>
      <c r="C18" s="93">
        <v>1754203.49</v>
      </c>
      <c r="D18" s="93"/>
      <c r="E18" s="93">
        <v>62580.31</v>
      </c>
      <c r="F18" s="93"/>
      <c r="G18" s="93">
        <f t="shared" ref="G18:G19" si="1">SUM(D18:F18)</f>
        <v>62580.31</v>
      </c>
      <c r="H18" s="94"/>
      <c r="I18" s="94"/>
      <c r="J18" s="94"/>
      <c r="K18" s="95">
        <f>SUM(H18:J18)</f>
        <v>0</v>
      </c>
      <c r="L18" s="93">
        <f>(C18+G18-K18)</f>
        <v>1816783.8</v>
      </c>
    </row>
    <row r="19" spans="1:12" ht="52.5" customHeight="1" x14ac:dyDescent="0.25">
      <c r="A19" s="236"/>
      <c r="B19" s="73" t="s">
        <v>18</v>
      </c>
      <c r="C19" s="93">
        <v>559934.09</v>
      </c>
      <c r="D19" s="93"/>
      <c r="E19" s="93">
        <v>67158</v>
      </c>
      <c r="F19" s="93"/>
      <c r="G19" s="93">
        <f t="shared" si="1"/>
        <v>67158</v>
      </c>
      <c r="H19" s="96"/>
      <c r="I19" s="96"/>
      <c r="J19" s="96"/>
      <c r="K19" s="95">
        <f>SUM(H19:J19)</f>
        <v>0</v>
      </c>
      <c r="L19" s="93">
        <f>(C19+G19-K19)</f>
        <v>627092.09</v>
      </c>
    </row>
    <row r="20" spans="1:12" ht="52.5" customHeight="1" x14ac:dyDescent="0.25">
      <c r="A20" s="233" t="s">
        <v>64</v>
      </c>
      <c r="B20" s="241"/>
      <c r="C20" s="93">
        <f>C17</f>
        <v>2314137.58</v>
      </c>
      <c r="D20" s="93">
        <f t="shared" ref="D20:L20" si="2">D17</f>
        <v>0</v>
      </c>
      <c r="E20" s="93">
        <f t="shared" si="2"/>
        <v>129738.31</v>
      </c>
      <c r="F20" s="93">
        <f t="shared" si="2"/>
        <v>0</v>
      </c>
      <c r="G20" s="93">
        <f t="shared" si="2"/>
        <v>129738.31</v>
      </c>
      <c r="H20" s="93">
        <f t="shared" si="2"/>
        <v>0</v>
      </c>
      <c r="I20" s="93">
        <f t="shared" si="2"/>
        <v>0</v>
      </c>
      <c r="J20" s="93">
        <f t="shared" si="2"/>
        <v>0</v>
      </c>
      <c r="K20" s="93">
        <f t="shared" si="2"/>
        <v>0</v>
      </c>
      <c r="L20" s="93">
        <f t="shared" si="2"/>
        <v>2443875.89</v>
      </c>
    </row>
    <row r="21" spans="1:12" ht="17.25" customHeight="1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1:12" ht="42" customHeight="1" x14ac:dyDescent="0.25">
      <c r="A22" s="240" t="s">
        <v>61</v>
      </c>
      <c r="B22" s="244" t="s">
        <v>62</v>
      </c>
      <c r="C22" s="245" t="s">
        <v>13</v>
      </c>
      <c r="D22" s="173" t="s">
        <v>35</v>
      </c>
      <c r="E22" s="174"/>
      <c r="F22" s="174"/>
      <c r="G22" s="174"/>
      <c r="H22" s="174"/>
      <c r="I22" s="174"/>
      <c r="J22" s="174"/>
      <c r="K22" s="175"/>
      <c r="L22" s="245" t="s">
        <v>14</v>
      </c>
    </row>
    <row r="23" spans="1:12" ht="32.25" customHeight="1" x14ac:dyDescent="0.25">
      <c r="A23" s="240"/>
      <c r="B23" s="244"/>
      <c r="C23" s="246"/>
      <c r="D23" s="176"/>
      <c r="E23" s="177"/>
      <c r="F23" s="177"/>
      <c r="G23" s="177"/>
      <c r="H23" s="177"/>
      <c r="I23" s="177"/>
      <c r="J23" s="177"/>
      <c r="K23" s="178"/>
      <c r="L23" s="246"/>
    </row>
    <row r="24" spans="1:12" ht="25.5" customHeight="1" x14ac:dyDescent="0.25">
      <c r="A24" s="240"/>
      <c r="B24" s="244"/>
      <c r="C24" s="17">
        <v>23</v>
      </c>
      <c r="D24" s="176"/>
      <c r="E24" s="177"/>
      <c r="F24" s="177"/>
      <c r="G24" s="177"/>
      <c r="H24" s="177"/>
      <c r="I24" s="177"/>
      <c r="J24" s="177"/>
      <c r="K24" s="178"/>
      <c r="L24" s="20">
        <v>24</v>
      </c>
    </row>
    <row r="25" spans="1:12" ht="52.5" customHeight="1" x14ac:dyDescent="0.25">
      <c r="A25" s="21" t="s">
        <v>0</v>
      </c>
      <c r="B25" s="10" t="s">
        <v>15</v>
      </c>
      <c r="C25" s="93">
        <f>C12-C20</f>
        <v>66973</v>
      </c>
      <c r="D25" s="176"/>
      <c r="E25" s="177"/>
      <c r="F25" s="177"/>
      <c r="G25" s="177"/>
      <c r="H25" s="177"/>
      <c r="I25" s="177"/>
      <c r="J25" s="177"/>
      <c r="K25" s="178"/>
      <c r="L25" s="93">
        <f>L12-L20</f>
        <v>78807.689999999944</v>
      </c>
    </row>
    <row r="26" spans="1:12" ht="52.5" customHeight="1" x14ac:dyDescent="0.35">
      <c r="A26" s="233" t="s">
        <v>64</v>
      </c>
      <c r="B26" s="234"/>
      <c r="C26" s="97">
        <f>C25</f>
        <v>66973</v>
      </c>
      <c r="D26" s="179"/>
      <c r="E26" s="180"/>
      <c r="F26" s="180"/>
      <c r="G26" s="180"/>
      <c r="H26" s="180"/>
      <c r="I26" s="180"/>
      <c r="J26" s="180"/>
      <c r="K26" s="181"/>
      <c r="L26" s="97">
        <f>L25</f>
        <v>78807.689999999944</v>
      </c>
    </row>
    <row r="27" spans="1:12" ht="56.25" customHeight="1" x14ac:dyDescent="0.25">
      <c r="A27" s="230" t="s">
        <v>115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</row>
    <row r="28" spans="1:12" ht="102" customHeight="1" x14ac:dyDescent="0.35">
      <c r="A28" s="232" t="s">
        <v>136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</row>
    <row r="29" spans="1:12" ht="28.5" customHeight="1" x14ac:dyDescent="0.25">
      <c r="A29" s="164" t="s">
        <v>135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</row>
  </sheetData>
  <mergeCells count="38">
    <mergeCell ref="A2:L2"/>
    <mergeCell ref="D22:K26"/>
    <mergeCell ref="A3:L3"/>
    <mergeCell ref="A4:A8"/>
    <mergeCell ref="B4:B8"/>
    <mergeCell ref="C4:C8"/>
    <mergeCell ref="D4:F6"/>
    <mergeCell ref="G4:G8"/>
    <mergeCell ref="H4:J6"/>
    <mergeCell ref="K4:K8"/>
    <mergeCell ref="L4:L8"/>
    <mergeCell ref="D7:D8"/>
    <mergeCell ref="E7:E8"/>
    <mergeCell ref="F7:F8"/>
    <mergeCell ref="H7:H8"/>
    <mergeCell ref="I7:I8"/>
    <mergeCell ref="L22:L23"/>
    <mergeCell ref="A14:A16"/>
    <mergeCell ref="B14:B16"/>
    <mergeCell ref="C14:C15"/>
    <mergeCell ref="D14:F14"/>
    <mergeCell ref="G14:G15"/>
    <mergeCell ref="A1:XFD1"/>
    <mergeCell ref="A27:L27"/>
    <mergeCell ref="A28:L28"/>
    <mergeCell ref="A29:L29"/>
    <mergeCell ref="A26:B26"/>
    <mergeCell ref="A10:A11"/>
    <mergeCell ref="A17:A19"/>
    <mergeCell ref="H14:J14"/>
    <mergeCell ref="K14:K15"/>
    <mergeCell ref="A12:B12"/>
    <mergeCell ref="J7:J8"/>
    <mergeCell ref="L14:L15"/>
    <mergeCell ref="A20:B20"/>
    <mergeCell ref="A22:A24"/>
    <mergeCell ref="B22:B24"/>
    <mergeCell ref="C22:C23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L18"/>
  <sheetViews>
    <sheetView zoomScaleNormal="100" zoomScaleSheetLayoutView="95" workbookViewId="0">
      <selection sqref="A1:XFD13"/>
    </sheetView>
  </sheetViews>
  <sheetFormatPr defaultRowHeight="15" x14ac:dyDescent="0.25"/>
  <cols>
    <col min="1" max="1" width="21.5703125" customWidth="1"/>
    <col min="2" max="2" width="21.28515625" customWidth="1"/>
    <col min="3" max="3" width="24.5703125" customWidth="1"/>
    <col min="4" max="4" width="22.7109375" customWidth="1"/>
    <col min="5" max="5" width="24.5703125" customWidth="1"/>
    <col min="6" max="6" width="28.28515625" customWidth="1"/>
  </cols>
  <sheetData>
    <row r="1" spans="1:12" s="229" customFormat="1" ht="123" customHeight="1" x14ac:dyDescent="0.25">
      <c r="A1" s="228" t="s">
        <v>131</v>
      </c>
    </row>
    <row r="2" spans="1:12" ht="34.5" customHeight="1" x14ac:dyDescent="0.4">
      <c r="A2" s="252" t="s">
        <v>67</v>
      </c>
      <c r="B2" s="231"/>
      <c r="C2" s="231"/>
      <c r="D2" s="231"/>
      <c r="E2" s="231"/>
      <c r="F2" s="231"/>
    </row>
    <row r="3" spans="1:12" ht="108" customHeight="1" x14ac:dyDescent="0.25">
      <c r="A3" s="253" t="s">
        <v>65</v>
      </c>
      <c r="B3" s="253"/>
      <c r="C3" s="253"/>
      <c r="D3" s="253"/>
      <c r="E3" s="253"/>
      <c r="F3" s="253"/>
    </row>
    <row r="4" spans="1:12" ht="60.75" customHeight="1" x14ac:dyDescent="0.25">
      <c r="A4" s="263" t="s">
        <v>43</v>
      </c>
      <c r="B4" s="263" t="s">
        <v>49</v>
      </c>
      <c r="C4" s="263" t="s">
        <v>47</v>
      </c>
      <c r="D4" s="266" t="s">
        <v>48</v>
      </c>
      <c r="E4" s="267"/>
      <c r="F4" s="272" t="s">
        <v>42</v>
      </c>
    </row>
    <row r="5" spans="1:12" x14ac:dyDescent="0.25">
      <c r="A5" s="264"/>
      <c r="B5" s="264"/>
      <c r="C5" s="264"/>
      <c r="D5" s="268"/>
      <c r="E5" s="269"/>
      <c r="F5" s="273"/>
    </row>
    <row r="6" spans="1:12" ht="51" customHeight="1" x14ac:dyDescent="0.25">
      <c r="A6" s="265"/>
      <c r="B6" s="265"/>
      <c r="C6" s="265"/>
      <c r="D6" s="37" t="s">
        <v>44</v>
      </c>
      <c r="E6" s="37" t="s">
        <v>45</v>
      </c>
      <c r="F6" s="39" t="s">
        <v>46</v>
      </c>
    </row>
    <row r="7" spans="1:12" ht="32.25" customHeight="1" x14ac:dyDescent="0.25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</row>
    <row r="8" spans="1:12" ht="41.25" customHeight="1" x14ac:dyDescent="0.25">
      <c r="A8" s="38" t="s">
        <v>40</v>
      </c>
      <c r="B8" s="38">
        <v>4</v>
      </c>
      <c r="C8" s="77">
        <v>154836.46</v>
      </c>
      <c r="D8" s="38"/>
      <c r="E8" s="38"/>
      <c r="F8" s="78">
        <v>154836.46</v>
      </c>
    </row>
    <row r="9" spans="1:12" ht="41.25" customHeight="1" x14ac:dyDescent="0.25">
      <c r="A9" s="38" t="s">
        <v>41</v>
      </c>
      <c r="B9" s="38">
        <v>6</v>
      </c>
      <c r="C9" s="77">
        <v>31992.95</v>
      </c>
      <c r="D9" s="38"/>
      <c r="E9" s="38"/>
      <c r="F9" s="78">
        <v>31992.95</v>
      </c>
    </row>
    <row r="10" spans="1:12" ht="50.25" customHeight="1" x14ac:dyDescent="0.25">
      <c r="A10" s="38" t="s">
        <v>2</v>
      </c>
      <c r="B10" s="38">
        <v>8</v>
      </c>
      <c r="C10" s="77">
        <v>7930</v>
      </c>
      <c r="D10" s="38"/>
      <c r="E10" s="38"/>
      <c r="F10" s="78">
        <v>7930</v>
      </c>
    </row>
    <row r="11" spans="1:12" ht="23.25" customHeight="1" x14ac:dyDescent="0.25">
      <c r="A11" s="38"/>
      <c r="B11" s="38" t="s">
        <v>63</v>
      </c>
      <c r="C11" s="154">
        <f>SUM(C8:C10)</f>
        <v>194759.41</v>
      </c>
      <c r="D11" s="154">
        <f t="shared" ref="D11:F11" si="0">SUM(D8:D10)</f>
        <v>0</v>
      </c>
      <c r="E11" s="154">
        <f t="shared" si="0"/>
        <v>0</v>
      </c>
      <c r="F11" s="154">
        <f t="shared" si="0"/>
        <v>194759.41</v>
      </c>
    </row>
    <row r="12" spans="1:12" ht="23.25" customHeight="1" x14ac:dyDescent="0.25">
      <c r="A12" s="147"/>
      <c r="B12" s="147"/>
      <c r="C12" s="155"/>
      <c r="D12" s="155"/>
      <c r="E12" s="155"/>
      <c r="F12" s="155"/>
    </row>
    <row r="13" spans="1:12" ht="91.5" customHeight="1" x14ac:dyDescent="0.25">
      <c r="A13" s="270" t="s">
        <v>154</v>
      </c>
      <c r="B13" s="271"/>
      <c r="C13" s="271"/>
      <c r="D13" s="271"/>
      <c r="E13" s="271"/>
      <c r="F13" s="271"/>
      <c r="G13" s="271"/>
      <c r="H13" s="271"/>
      <c r="I13" s="271"/>
      <c r="J13" s="271"/>
      <c r="K13" s="271"/>
      <c r="L13" s="271"/>
    </row>
    <row r="14" spans="1:12" ht="30.75" customHeight="1" x14ac:dyDescent="0.25">
      <c r="A14" s="141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21" customHeight="1" x14ac:dyDescent="0.25">
      <c r="A15" s="262"/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</row>
    <row r="16" spans="1:12" ht="15" customHeight="1" x14ac:dyDescent="0.25">
      <c r="A16" s="75"/>
      <c r="B16" s="75"/>
      <c r="C16" s="75"/>
      <c r="D16" s="75"/>
      <c r="E16" s="75"/>
      <c r="F16" s="75"/>
    </row>
    <row r="17" spans="1:6" ht="15" customHeight="1" x14ac:dyDescent="0.25">
      <c r="A17" s="75"/>
      <c r="B17" s="75"/>
      <c r="C17" s="75"/>
      <c r="D17" s="75"/>
      <c r="E17" s="75"/>
      <c r="F17" s="75"/>
    </row>
    <row r="18" spans="1:6" ht="15" customHeight="1" x14ac:dyDescent="0.25">
      <c r="A18" s="75"/>
      <c r="B18" s="75"/>
      <c r="C18" s="75"/>
      <c r="D18" s="75"/>
      <c r="E18" s="75"/>
      <c r="F18" s="75"/>
    </row>
  </sheetData>
  <mergeCells count="10">
    <mergeCell ref="A13:L13"/>
    <mergeCell ref="A15:L15"/>
    <mergeCell ref="A1:XFD1"/>
    <mergeCell ref="A2:F2"/>
    <mergeCell ref="A4:A6"/>
    <mergeCell ref="B4:B6"/>
    <mergeCell ref="A3:F3"/>
    <mergeCell ref="C4:C6"/>
    <mergeCell ref="D4:E5"/>
    <mergeCell ref="F4:F5"/>
  </mergeCells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L23"/>
  <sheetViews>
    <sheetView zoomScaleNormal="100" zoomScaleSheetLayoutView="75" workbookViewId="0">
      <selection sqref="A1:XFD15"/>
    </sheetView>
  </sheetViews>
  <sheetFormatPr defaultRowHeight="15" x14ac:dyDescent="0.25"/>
  <cols>
    <col min="1" max="1" width="7.42578125" customWidth="1"/>
    <col min="2" max="2" width="42.85546875" customWidth="1"/>
    <col min="3" max="3" width="24.5703125" customWidth="1"/>
    <col min="4" max="4" width="22.7109375" customWidth="1"/>
    <col min="5" max="5" width="22.42578125" customWidth="1"/>
    <col min="6" max="6" width="22.5703125" customWidth="1"/>
    <col min="7" max="7" width="22.42578125" customWidth="1"/>
    <col min="8" max="8" width="28.28515625" customWidth="1"/>
  </cols>
  <sheetData>
    <row r="1" spans="1:12" s="229" customFormat="1" ht="104.25" customHeight="1" x14ac:dyDescent="0.25">
      <c r="A1" s="228" t="s">
        <v>131</v>
      </c>
    </row>
    <row r="2" spans="1:12" ht="34.5" customHeight="1" x14ac:dyDescent="0.4">
      <c r="A2" s="252" t="s">
        <v>68</v>
      </c>
      <c r="B2" s="231"/>
      <c r="C2" s="231"/>
      <c r="D2" s="231"/>
      <c r="E2" s="231"/>
      <c r="F2" s="231"/>
      <c r="G2" s="231"/>
      <c r="H2" s="231"/>
    </row>
    <row r="3" spans="1:12" ht="82.5" customHeight="1" thickBot="1" x14ac:dyDescent="0.3">
      <c r="A3" s="278" t="s">
        <v>69</v>
      </c>
      <c r="B3" s="278"/>
      <c r="C3" s="278"/>
      <c r="D3" s="278"/>
      <c r="E3" s="278"/>
      <c r="F3" s="278"/>
      <c r="G3" s="278"/>
      <c r="H3" s="278"/>
    </row>
    <row r="4" spans="1:12" ht="60.75" customHeight="1" x14ac:dyDescent="0.25">
      <c r="A4" s="279" t="s">
        <v>43</v>
      </c>
      <c r="B4" s="279" t="s">
        <v>70</v>
      </c>
      <c r="C4" s="282" t="s">
        <v>71</v>
      </c>
      <c r="D4" s="285" t="s">
        <v>48</v>
      </c>
      <c r="E4" s="285"/>
      <c r="F4" s="285"/>
      <c r="G4" s="285"/>
      <c r="H4" s="283" t="s">
        <v>72</v>
      </c>
    </row>
    <row r="5" spans="1:12" ht="29.25" customHeight="1" x14ac:dyDescent="0.25">
      <c r="A5" s="280"/>
      <c r="B5" s="280"/>
      <c r="C5" s="274"/>
      <c r="D5" s="286" t="s">
        <v>44</v>
      </c>
      <c r="E5" s="268" t="s">
        <v>45</v>
      </c>
      <c r="F5" s="275"/>
      <c r="G5" s="269"/>
      <c r="H5" s="284"/>
    </row>
    <row r="6" spans="1:12" ht="51" customHeight="1" thickBot="1" x14ac:dyDescent="0.3">
      <c r="A6" s="281"/>
      <c r="B6" s="281"/>
      <c r="C6" s="274"/>
      <c r="D6" s="286"/>
      <c r="E6" s="79" t="s">
        <v>73</v>
      </c>
      <c r="F6" s="79" t="s">
        <v>74</v>
      </c>
      <c r="G6" s="45" t="s">
        <v>75</v>
      </c>
      <c r="H6" s="107" t="s">
        <v>76</v>
      </c>
    </row>
    <row r="7" spans="1:12" ht="19.5" customHeight="1" thickBot="1" x14ac:dyDescent="0.3">
      <c r="A7" s="113">
        <v>1</v>
      </c>
      <c r="B7" s="113">
        <v>2</v>
      </c>
      <c r="C7" s="111">
        <v>3</v>
      </c>
      <c r="D7" s="109">
        <v>4</v>
      </c>
      <c r="E7" s="109">
        <v>5</v>
      </c>
      <c r="F7" s="109">
        <v>6</v>
      </c>
      <c r="G7" s="109">
        <v>7</v>
      </c>
      <c r="H7" s="110">
        <v>8</v>
      </c>
    </row>
    <row r="8" spans="1:12" ht="41.25" customHeight="1" x14ac:dyDescent="0.25">
      <c r="A8" s="287" t="s">
        <v>40</v>
      </c>
      <c r="B8" s="119" t="s">
        <v>144</v>
      </c>
      <c r="C8" s="114">
        <v>73903786.170000002</v>
      </c>
      <c r="D8" s="100">
        <v>1176699.74</v>
      </c>
      <c r="E8" s="100"/>
      <c r="F8" s="100"/>
      <c r="G8" s="100">
        <f>E8+F8</f>
        <v>0</v>
      </c>
      <c r="H8" s="108">
        <f>(C8+D8-G8)</f>
        <v>75080485.909999996</v>
      </c>
    </row>
    <row r="9" spans="1:12" ht="41.25" customHeight="1" thickBot="1" x14ac:dyDescent="0.3">
      <c r="A9" s="288"/>
      <c r="B9" s="120" t="s">
        <v>145</v>
      </c>
      <c r="C9" s="115">
        <v>81955564</v>
      </c>
      <c r="D9" s="150"/>
      <c r="E9" s="98"/>
      <c r="F9" s="98">
        <v>112645.51</v>
      </c>
      <c r="G9" s="151">
        <f>E9+F9</f>
        <v>112645.51</v>
      </c>
      <c r="H9" s="103">
        <f>(C9+D9-G9)</f>
        <v>81842918.489999995</v>
      </c>
    </row>
    <row r="10" spans="1:12" ht="52.5" customHeight="1" x14ac:dyDescent="0.25">
      <c r="A10" s="287" t="s">
        <v>41</v>
      </c>
      <c r="B10" s="119" t="s">
        <v>146</v>
      </c>
      <c r="C10" s="116">
        <v>491235.21</v>
      </c>
      <c r="D10" s="99"/>
      <c r="E10" s="99"/>
      <c r="F10" s="99"/>
      <c r="G10" s="100">
        <f t="shared" ref="G10:G11" si="0">E10+F10</f>
        <v>0</v>
      </c>
      <c r="H10" s="104">
        <f>(C10+D10-G10)</f>
        <v>491235.21</v>
      </c>
    </row>
    <row r="11" spans="1:12" ht="41.25" customHeight="1" thickBot="1" x14ac:dyDescent="0.3">
      <c r="A11" s="289"/>
      <c r="B11" s="120" t="s">
        <v>147</v>
      </c>
      <c r="C11" s="117">
        <v>547210</v>
      </c>
      <c r="D11" s="101">
        <v>36879</v>
      </c>
      <c r="E11" s="101"/>
      <c r="F11" s="101"/>
      <c r="G11" s="98">
        <f t="shared" si="0"/>
        <v>0</v>
      </c>
      <c r="H11" s="105">
        <f>(C11+D11-G11)</f>
        <v>584089</v>
      </c>
    </row>
    <row r="12" spans="1:12" ht="57" customHeight="1" thickBot="1" x14ac:dyDescent="0.35">
      <c r="A12" s="112"/>
      <c r="B12" s="121" t="s">
        <v>63</v>
      </c>
      <c r="C12" s="118">
        <f>SUM(C8:C11)</f>
        <v>156897795.38000003</v>
      </c>
      <c r="D12" s="102">
        <f t="shared" ref="D12:H12" si="1">SUM(D8:D11)</f>
        <v>1213578.74</v>
      </c>
      <c r="E12" s="102">
        <f t="shared" si="1"/>
        <v>0</v>
      </c>
      <c r="F12" s="102">
        <f t="shared" si="1"/>
        <v>112645.51</v>
      </c>
      <c r="G12" s="102">
        <f t="shared" si="1"/>
        <v>112645.51</v>
      </c>
      <c r="H12" s="106">
        <f t="shared" si="1"/>
        <v>157998728.60999998</v>
      </c>
    </row>
    <row r="13" spans="1:12" ht="89.25" customHeight="1" x14ac:dyDescent="0.3">
      <c r="A13" s="277"/>
      <c r="B13" s="277"/>
      <c r="C13" s="277"/>
      <c r="D13" s="277"/>
      <c r="E13" s="277"/>
      <c r="F13" s="277"/>
      <c r="G13" s="277"/>
      <c r="H13" s="277"/>
      <c r="I13" s="76"/>
      <c r="J13" s="76"/>
      <c r="K13" s="76"/>
      <c r="L13" s="76"/>
    </row>
    <row r="14" spans="1:12" ht="15" customHeight="1" x14ac:dyDescent="0.3">
      <c r="A14" s="276" t="s">
        <v>127</v>
      </c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</row>
    <row r="15" spans="1:12" ht="19.5" customHeight="1" x14ac:dyDescent="0.3">
      <c r="A15" s="276" t="s">
        <v>128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</row>
    <row r="22" spans="3:3" x14ac:dyDescent="0.25">
      <c r="C22" s="74"/>
    </row>
    <row r="23" spans="3:3" x14ac:dyDescent="0.25">
      <c r="C23" s="74"/>
    </row>
  </sheetData>
  <mergeCells count="15">
    <mergeCell ref="A14:L14"/>
    <mergeCell ref="A15:L15"/>
    <mergeCell ref="A13:H13"/>
    <mergeCell ref="A1:XFD1"/>
    <mergeCell ref="A2:H2"/>
    <mergeCell ref="A3:H3"/>
    <mergeCell ref="A4:A6"/>
    <mergeCell ref="B4:B6"/>
    <mergeCell ref="C4:C6"/>
    <mergeCell ref="H4:H5"/>
    <mergeCell ref="D4:G4"/>
    <mergeCell ref="D5:D6"/>
    <mergeCell ref="E5:G5"/>
    <mergeCell ref="A8:A9"/>
    <mergeCell ref="A10:A11"/>
  </mergeCells>
  <pageMargins left="0.7" right="0.7" top="0.75" bottom="0.75" header="0.3" footer="0.3"/>
  <pageSetup paperSize="9"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A1:L17"/>
  <sheetViews>
    <sheetView zoomScaleNormal="100" zoomScaleSheetLayoutView="95" workbookViewId="0">
      <selection sqref="A1:L12"/>
    </sheetView>
  </sheetViews>
  <sheetFormatPr defaultRowHeight="15" x14ac:dyDescent="0.25"/>
  <cols>
    <col min="1" max="1" width="7.42578125" customWidth="1"/>
    <col min="2" max="2" width="78.28515625" customWidth="1"/>
    <col min="3" max="3" width="50.7109375" customWidth="1"/>
  </cols>
  <sheetData>
    <row r="1" spans="1:12" ht="82.5" customHeight="1" x14ac:dyDescent="0.4">
      <c r="A1" s="252" t="s">
        <v>77</v>
      </c>
      <c r="B1" s="231"/>
      <c r="C1" s="231"/>
    </row>
    <row r="2" spans="1:12" ht="60.75" customHeight="1" x14ac:dyDescent="0.25">
      <c r="A2" s="253" t="s">
        <v>134</v>
      </c>
      <c r="B2" s="253"/>
      <c r="C2" s="253"/>
    </row>
    <row r="3" spans="1:12" ht="51" customHeight="1" x14ac:dyDescent="0.25">
      <c r="A3" s="263" t="s">
        <v>43</v>
      </c>
      <c r="B3" s="263" t="s">
        <v>84</v>
      </c>
      <c r="C3" s="290" t="s">
        <v>78</v>
      </c>
    </row>
    <row r="4" spans="1:12" ht="19.5" customHeight="1" x14ac:dyDescent="0.25">
      <c r="A4" s="265"/>
      <c r="B4" s="265"/>
      <c r="C4" s="291"/>
    </row>
    <row r="5" spans="1:12" ht="40.5" customHeight="1" x14ac:dyDescent="0.25">
      <c r="A5" s="23">
        <v>1</v>
      </c>
      <c r="B5" s="23">
        <v>2</v>
      </c>
      <c r="C5" s="23">
        <v>3</v>
      </c>
    </row>
    <row r="6" spans="1:12" ht="231" customHeight="1" x14ac:dyDescent="0.25">
      <c r="A6" s="38" t="s">
        <v>40</v>
      </c>
      <c r="B6" s="43" t="s">
        <v>148</v>
      </c>
      <c r="C6" s="38" t="s">
        <v>155</v>
      </c>
    </row>
    <row r="7" spans="1:12" ht="102.75" customHeight="1" x14ac:dyDescent="0.25">
      <c r="A7" s="139" t="s">
        <v>41</v>
      </c>
      <c r="B7" s="44" t="s">
        <v>152</v>
      </c>
      <c r="C7" s="142">
        <v>12853485.949999999</v>
      </c>
    </row>
    <row r="8" spans="1:12" ht="108.75" customHeight="1" x14ac:dyDescent="0.25">
      <c r="A8" s="143" t="s">
        <v>2</v>
      </c>
      <c r="B8" s="32" t="s">
        <v>149</v>
      </c>
      <c r="C8" s="143" t="s">
        <v>153</v>
      </c>
    </row>
    <row r="9" spans="1:12" ht="50.25" customHeight="1" x14ac:dyDescent="0.3">
      <c r="A9" s="46"/>
      <c r="B9" s="47" t="s">
        <v>64</v>
      </c>
      <c r="C9" s="144">
        <f>SUM(C6:C8)</f>
        <v>12853485.949999999</v>
      </c>
    </row>
    <row r="10" spans="1:12" ht="50.25" customHeight="1" x14ac:dyDescent="0.3">
      <c r="A10" s="140"/>
      <c r="B10" s="145"/>
      <c r="C10" s="146"/>
    </row>
    <row r="11" spans="1:12" ht="18.75" customHeight="1" x14ac:dyDescent="0.25">
      <c r="A11" s="292" t="s">
        <v>129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</row>
    <row r="12" spans="1:12" ht="15" customHeight="1" x14ac:dyDescent="0.25">
      <c r="A12" s="292" t="s">
        <v>130</v>
      </c>
      <c r="B12" s="292"/>
      <c r="C12" s="292"/>
      <c r="D12" s="292"/>
      <c r="E12" s="292"/>
      <c r="F12" s="292"/>
      <c r="G12" s="292"/>
      <c r="H12" s="292"/>
      <c r="I12" s="292"/>
      <c r="J12" s="292"/>
      <c r="K12" s="292"/>
      <c r="L12" s="292"/>
    </row>
    <row r="13" spans="1:12" ht="15" customHeight="1" x14ac:dyDescent="0.3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</row>
    <row r="14" spans="1:12" ht="15" customHeight="1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</row>
    <row r="15" spans="1:12" ht="15" customHeight="1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</row>
    <row r="16" spans="1:12" ht="15" customHeight="1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</row>
    <row r="17" spans="1:12" ht="20.25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</row>
  </sheetData>
  <mergeCells count="7">
    <mergeCell ref="A12:L12"/>
    <mergeCell ref="A11:L11"/>
    <mergeCell ref="A1:C1"/>
    <mergeCell ref="A2:C2"/>
    <mergeCell ref="A3:A4"/>
    <mergeCell ref="B3:B4"/>
    <mergeCell ref="C3:C4"/>
  </mergeCells>
  <pageMargins left="0.70866141732283472" right="0.70866141732283472" top="0.55118110236220474" bottom="0.55118110236220474" header="0.31496062992125984" footer="0.31496062992125984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F18"/>
  <sheetViews>
    <sheetView tabSelected="1" zoomScaleNormal="100" zoomScaleSheetLayoutView="95" workbookViewId="0">
      <selection activeCell="G11" sqref="G11"/>
    </sheetView>
  </sheetViews>
  <sheetFormatPr defaultRowHeight="15" x14ac:dyDescent="0.25"/>
  <cols>
    <col min="1" max="1" width="7.42578125" customWidth="1"/>
    <col min="2" max="2" width="70.7109375" customWidth="1"/>
    <col min="3" max="3" width="95" customWidth="1"/>
  </cols>
  <sheetData>
    <row r="1" spans="1:6" ht="95.25" customHeight="1" x14ac:dyDescent="0.4">
      <c r="A1" s="252" t="s">
        <v>118</v>
      </c>
      <c r="B1" s="231"/>
      <c r="C1" s="231"/>
    </row>
    <row r="2" spans="1:6" ht="34.5" customHeight="1" thickBot="1" x14ac:dyDescent="0.3">
      <c r="A2" s="194" t="s">
        <v>138</v>
      </c>
      <c r="B2" s="194"/>
      <c r="C2" s="194"/>
    </row>
    <row r="3" spans="1:6" ht="82.5" customHeight="1" x14ac:dyDescent="0.25">
      <c r="A3" s="279" t="s">
        <v>43</v>
      </c>
      <c r="B3" s="295" t="s">
        <v>116</v>
      </c>
      <c r="C3" s="295" t="s">
        <v>117</v>
      </c>
    </row>
    <row r="4" spans="1:6" ht="60.75" customHeight="1" thickBot="1" x14ac:dyDescent="0.3">
      <c r="A4" s="280"/>
      <c r="B4" s="296"/>
      <c r="C4" s="296"/>
    </row>
    <row r="5" spans="1:6" s="124" customFormat="1" ht="18" customHeight="1" thickBot="1" x14ac:dyDescent="0.3">
      <c r="A5" s="126">
        <v>1</v>
      </c>
      <c r="B5" s="127">
        <v>2</v>
      </c>
      <c r="C5" s="127">
        <v>3</v>
      </c>
    </row>
    <row r="6" spans="1:6" ht="36.75" customHeight="1" x14ac:dyDescent="0.25">
      <c r="A6" s="128" t="s">
        <v>40</v>
      </c>
      <c r="B6" s="129" t="s">
        <v>143</v>
      </c>
      <c r="C6" s="130">
        <v>17126275.57</v>
      </c>
    </row>
    <row r="7" spans="1:6" ht="19.5" customHeight="1" x14ac:dyDescent="0.25">
      <c r="A7" s="299"/>
      <c r="B7" s="131" t="s">
        <v>141</v>
      </c>
      <c r="C7" s="125">
        <v>283179.96000000002</v>
      </c>
    </row>
    <row r="8" spans="1:6" ht="19.5" customHeight="1" x14ac:dyDescent="0.25">
      <c r="A8" s="300"/>
      <c r="B8" s="132" t="s">
        <v>142</v>
      </c>
      <c r="C8" s="136">
        <v>170027.98</v>
      </c>
    </row>
    <row r="9" spans="1:6" ht="19.5" customHeight="1" x14ac:dyDescent="0.25">
      <c r="A9" s="148"/>
      <c r="B9" s="132" t="s">
        <v>150</v>
      </c>
      <c r="C9" s="152">
        <v>32919.29</v>
      </c>
    </row>
    <row r="10" spans="1:6" ht="19.5" customHeight="1" x14ac:dyDescent="0.25">
      <c r="A10" s="148"/>
      <c r="B10" s="149" t="s">
        <v>151</v>
      </c>
      <c r="C10" s="153">
        <v>0</v>
      </c>
    </row>
    <row r="11" spans="1:6" ht="36.75" customHeight="1" thickBot="1" x14ac:dyDescent="0.3">
      <c r="A11" s="133" t="s">
        <v>41</v>
      </c>
      <c r="B11" s="134" t="s">
        <v>119</v>
      </c>
      <c r="C11" s="135">
        <v>53035.22</v>
      </c>
    </row>
    <row r="12" spans="1:6" s="138" customFormat="1" ht="36" customHeight="1" thickBot="1" x14ac:dyDescent="0.4">
      <c r="A12" s="297" t="s">
        <v>63</v>
      </c>
      <c r="B12" s="298"/>
      <c r="C12" s="137">
        <f>C6+C11</f>
        <v>17179310.789999999</v>
      </c>
    </row>
    <row r="13" spans="1:6" ht="51" customHeight="1" x14ac:dyDescent="0.25">
      <c r="A13" s="293" t="s">
        <v>139</v>
      </c>
      <c r="B13" s="293"/>
      <c r="C13" s="293"/>
    </row>
    <row r="14" spans="1:6" ht="41.25" customHeight="1" x14ac:dyDescent="0.25">
      <c r="A14" s="4" t="s">
        <v>140</v>
      </c>
      <c r="B14" s="122"/>
    </row>
    <row r="15" spans="1:6" ht="108.75" customHeight="1" x14ac:dyDescent="0.25">
      <c r="B15" s="294" t="s">
        <v>157</v>
      </c>
      <c r="C15" s="294"/>
      <c r="D15" s="294"/>
    </row>
    <row r="16" spans="1:6" ht="33.75" customHeight="1" x14ac:dyDescent="0.25">
      <c r="B16" s="294" t="s">
        <v>156</v>
      </c>
      <c r="C16" s="294"/>
      <c r="D16" s="294"/>
      <c r="E16" s="123"/>
      <c r="F16" s="123"/>
    </row>
    <row r="17" ht="123" customHeight="1" x14ac:dyDescent="0.25"/>
    <row r="18" ht="18" customHeight="1" x14ac:dyDescent="0.25"/>
  </sheetData>
  <mergeCells count="10">
    <mergeCell ref="A13:C13"/>
    <mergeCell ref="B15:D15"/>
    <mergeCell ref="B16:D16"/>
    <mergeCell ref="A2:C2"/>
    <mergeCell ref="A1:C1"/>
    <mergeCell ref="A3:A4"/>
    <mergeCell ref="B3:B4"/>
    <mergeCell ref="C3:C4"/>
    <mergeCell ref="A12:B12"/>
    <mergeCell ref="A7:A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7</vt:i4>
      </vt:variant>
    </vt:vector>
  </HeadingPairs>
  <TitlesOfParts>
    <vt:vector size="14" baseType="lpstr">
      <vt:lpstr>II.1. 1.1. 011_zrobione PW_SPRA</vt:lpstr>
      <vt:lpstr>II.1. 1.1. 013, 014_zrobione PW</vt:lpstr>
      <vt:lpstr>II.1. 1.1. WNiP_zrobione PW</vt:lpstr>
      <vt:lpstr>II.1. 1.5._zrobione PW</vt:lpstr>
      <vt:lpstr>II.1. 1.7._zrobione PW</vt:lpstr>
      <vt:lpstr>II.1. 1.14. _zrobione PW</vt:lpstr>
      <vt:lpstr>II.1. 1.15. _zrobione PW </vt:lpstr>
      <vt:lpstr>'II.1. 1.1. 011_zrobione PW_SPRA'!Obszar_wydruku</vt:lpstr>
      <vt:lpstr>'II.1. 1.1. 013, 014_zrobione PW'!Obszar_wydruku</vt:lpstr>
      <vt:lpstr>'II.1. 1.1. WNiP_zrobione PW'!Obszar_wydruku</vt:lpstr>
      <vt:lpstr>'II.1. 1.14. _zrobione PW'!Obszar_wydruku</vt:lpstr>
      <vt:lpstr>'II.1. 1.15. _zrobione PW '!Obszar_wydruku</vt:lpstr>
      <vt:lpstr>'II.1. 1.5._zrobione PW'!Obszar_wydruku</vt:lpstr>
      <vt:lpstr>'II.1. 1.7._zrobione PW'!Obszar_wydruku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2022-05-09T06:58:47Z</dcterms:modified>
</cp:coreProperties>
</file>